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45" yWindow="105" windowWidth="3675" windowHeight="3045" tabRatio="526"/>
  </bookViews>
  <sheets>
    <sheet name="Goods &amp; Works" sheetId="3" r:id="rId1"/>
    <sheet name="Consultants" sheetId="4" r:id="rId2"/>
    <sheet name="Training" sheetId="5" r:id="rId3"/>
    <sheet name="Operational costs" sheetId="6" r:id="rId4"/>
    <sheet name="TOTALLY" sheetId="7" r:id="rId5"/>
  </sheets>
  <definedNames>
    <definedName name="_xlnm.Print_Titles" localSheetId="1">Consultants!$8:$8</definedName>
    <definedName name="_xlnm.Print_Titles" localSheetId="0">'Goods &amp; Works'!$7:$7</definedName>
    <definedName name="_xlnm.Print_Titles" localSheetId="2">Training!$8:$8</definedName>
  </definedNames>
  <calcPr calcId="145621"/>
</workbook>
</file>

<file path=xl/calcChain.xml><?xml version="1.0" encoding="utf-8"?>
<calcChain xmlns="http://schemas.openxmlformats.org/spreadsheetml/2006/main">
  <c r="E30" i="4" l="1"/>
  <c r="F13" i="6" l="1"/>
  <c r="F14" i="6"/>
  <c r="F12" i="6" l="1"/>
  <c r="F11" i="6"/>
  <c r="E14" i="3" l="1"/>
  <c r="F10" i="6" l="1"/>
  <c r="F15" i="6" s="1"/>
  <c r="B8" i="7" s="1"/>
  <c r="E16" i="5"/>
  <c r="B7" i="7" s="1"/>
  <c r="E35" i="4"/>
  <c r="E37" i="4" s="1"/>
  <c r="B6" i="7" s="1"/>
  <c r="E16" i="3"/>
  <c r="B5" i="7" s="1"/>
  <c r="B10" i="7" l="1"/>
  <c r="C9" i="7" s="1"/>
  <c r="C8" i="7" l="1"/>
  <c r="C5" i="7"/>
  <c r="C6" i="7"/>
  <c r="C7" i="7"/>
  <c r="C10" i="7" l="1"/>
</calcChain>
</file>

<file path=xl/sharedStrings.xml><?xml version="1.0" encoding="utf-8"?>
<sst xmlns="http://schemas.openxmlformats.org/spreadsheetml/2006/main" count="380" uniqueCount="147">
  <si>
    <t xml:space="preserve">                                                                                                          Republic of Tajikistan</t>
  </si>
  <si>
    <t>No.</t>
  </si>
  <si>
    <t>Package Number</t>
  </si>
  <si>
    <t>Description</t>
  </si>
  <si>
    <t>Plan vs. Actual</t>
  </si>
  <si>
    <t>Estimated Cost (US$ equivalent)</t>
  </si>
  <si>
    <t>Procu. Method</t>
  </si>
  <si>
    <t>WB Review (Prior/ Post)</t>
  </si>
  <si>
    <t>Date of Draft BD to WB</t>
  </si>
  <si>
    <t>WB No-objection to BD</t>
  </si>
  <si>
    <t>Date of Invitation to Bids</t>
  </si>
  <si>
    <t>Date of Bid Opening</t>
  </si>
  <si>
    <t>Bid Evaluation Report</t>
  </si>
  <si>
    <t>WB No-objection to Contract Award</t>
  </si>
  <si>
    <t>Date of Contract Signing</t>
  </si>
  <si>
    <t>Date of Contract Completion</t>
  </si>
  <si>
    <t>GOODS</t>
  </si>
  <si>
    <t xml:space="preserve">Plan </t>
  </si>
  <si>
    <t>Actual</t>
  </si>
  <si>
    <t>SHG</t>
  </si>
  <si>
    <t>Post</t>
  </si>
  <si>
    <t>N/A</t>
  </si>
  <si>
    <t>Plan</t>
  </si>
  <si>
    <t>Total for GOODs</t>
  </si>
  <si>
    <t>Prior</t>
  </si>
  <si>
    <t>Republic of Tajikistan</t>
  </si>
  <si>
    <t>Firm or Ind.</t>
  </si>
  <si>
    <t>Select. Method</t>
  </si>
  <si>
    <t>WB Review      (Prior/  Post)</t>
  </si>
  <si>
    <t>Request for Exp. Of Interest</t>
  </si>
  <si>
    <t>Draft RFP (incl. TOR, Short List)</t>
  </si>
  <si>
    <t>WB No-objection to RFP (full package)</t>
  </si>
  <si>
    <t>RFP Issued</t>
  </si>
  <si>
    <t>Date of Proposal Submission</t>
  </si>
  <si>
    <t>Tech. Evaluation Report (TER)</t>
  </si>
  <si>
    <t>WB No-objection to TER</t>
  </si>
  <si>
    <t>Combined Tech &amp; Fin Eval. Report</t>
  </si>
  <si>
    <t>Draft Final Contract</t>
  </si>
  <si>
    <t>WB No-objection to Draft Contract</t>
  </si>
  <si>
    <t>ind</t>
  </si>
  <si>
    <t>IC</t>
  </si>
  <si>
    <t>LCS</t>
  </si>
  <si>
    <t>Selection and the contracting will be done by the State Investment Committee</t>
  </si>
  <si>
    <t>Total for SERVICES</t>
  </si>
  <si>
    <t>As difined by the selection agency</t>
  </si>
  <si>
    <t>№</t>
  </si>
  <si>
    <t>Sending of the training budget, program and participants' list for Bank's review and NOL</t>
  </si>
  <si>
    <t>Bank's NOL to conduct training</t>
  </si>
  <si>
    <t>Start of training</t>
  </si>
  <si>
    <t>Training completion</t>
  </si>
  <si>
    <t>plan</t>
  </si>
  <si>
    <t>actual</t>
  </si>
  <si>
    <t>Training program &amp; budget prior review</t>
  </si>
  <si>
    <t>TOTAL FOR TRAINING</t>
  </si>
  <si>
    <t>Операционные непредвиденные</t>
  </si>
  <si>
    <t>month</t>
  </si>
  <si>
    <t>Bank charges</t>
  </si>
  <si>
    <t>TOTALLY FOR OPERATIONAL COSTS</t>
  </si>
  <si>
    <t>Expenditure category</t>
  </si>
  <si>
    <t>Goods</t>
  </si>
  <si>
    <t>Consulting services</t>
  </si>
  <si>
    <t>Operational costs</t>
  </si>
  <si>
    <t>TOTALLY</t>
  </si>
  <si>
    <t>Time spent</t>
  </si>
  <si>
    <t>Time unit</t>
  </si>
  <si>
    <t>Unit cost</t>
  </si>
  <si>
    <t>Start date</t>
  </si>
  <si>
    <t>Completion date</t>
  </si>
  <si>
    <t>No</t>
  </si>
  <si>
    <t>Total for Component 1</t>
  </si>
  <si>
    <t>Total for Component 2</t>
  </si>
  <si>
    <t xml:space="preserve">Stationery for the local consultants to be hired under IDF grant </t>
  </si>
  <si>
    <t xml:space="preserve">Project audit </t>
  </si>
  <si>
    <t>%</t>
  </si>
  <si>
    <t>Total planned costs</t>
  </si>
  <si>
    <t>Total estimated costs  (US$ equivalent)</t>
  </si>
  <si>
    <t>Total amount (US$ equivalent)</t>
  </si>
  <si>
    <t>Award of contract</t>
  </si>
  <si>
    <t>n/a</t>
  </si>
  <si>
    <t>Apr-13</t>
  </si>
  <si>
    <t>MOH/IDF/LIC/013/001</t>
  </si>
  <si>
    <t>MOH/IDF/IIC/013/001</t>
  </si>
  <si>
    <t>MOH/IDF/LIC/013/002</t>
  </si>
  <si>
    <t>MOH/IDF/LIC/013/003</t>
  </si>
  <si>
    <t>MOH/IDF/LIC/013/004</t>
  </si>
  <si>
    <t>MOH/IDF/LIC/013/005</t>
  </si>
  <si>
    <t>MOH/IDF/LIC/013/006</t>
  </si>
  <si>
    <t>MOH/IDF/LIC/013/007</t>
  </si>
  <si>
    <t>Component 1. Capacity Development for Implementation of Health Financing Reforms</t>
  </si>
  <si>
    <t xml:space="preserve">Component 2. Audit of the IDF Grant </t>
  </si>
  <si>
    <t xml:space="preserve">Local TA to Health Financing &amp; Policy Assessment at the level of the key units of MOH </t>
  </si>
  <si>
    <t xml:space="preserve">Local TA to Development of the Capacity Building Action Plan at the level of the key units of MOH </t>
  </si>
  <si>
    <t>Local TA to Development of the Capacity Building Action Plan at the level of the key units of Sughd OHD</t>
  </si>
  <si>
    <t>Local Health Finance  and Organizational Reforms Consultant at the level of Khatlon OHD</t>
  </si>
  <si>
    <t xml:space="preserve"> OPERATING COSTS</t>
  </si>
  <si>
    <t>Technical Workshops on Health Financing Best Practices and Monitoring for MOH, MOF and Sughd/Khatlon OHD's key staff (totally four workshops on the quarterly basis)</t>
  </si>
  <si>
    <t>Training Tour on the Issues of Health Organizational and Financing Reforms for MOH, MOF and Sughd/ Khatlon OHD's Key Staff</t>
  </si>
  <si>
    <t>Training Tour on the Issues of Health Financing Best Practices and Monitoring for MOH, MOF and Sughd/Khatlon OHD's Key Staff</t>
  </si>
  <si>
    <t>June-14</t>
  </si>
  <si>
    <t>May-13</t>
  </si>
  <si>
    <t>June-13</t>
  </si>
  <si>
    <t>Award of Contract</t>
  </si>
  <si>
    <t xml:space="preserve"> TRAINING PLAN (INCL. WORKSHOPS AND SEMINARS)</t>
  </si>
  <si>
    <t>PROCUREMENT PLAN - CONSULTANTING SERVICES</t>
  </si>
  <si>
    <t>MINISTRY OF HEALTH</t>
  </si>
  <si>
    <t>Firm</t>
  </si>
  <si>
    <t xml:space="preserve">                                                                                                PROCUREMENT PLAN - GOODS </t>
  </si>
  <si>
    <t>MOH/IDF/SHG/013/001</t>
  </si>
  <si>
    <t>MOH/IDF/SHG/013/002</t>
  </si>
  <si>
    <t>Training/(workshops, seminars, tours)</t>
  </si>
  <si>
    <t>Advertising</t>
  </si>
  <si>
    <t>DHL Services</t>
  </si>
  <si>
    <t>times</t>
  </si>
  <si>
    <t xml:space="preserve">                                                                                                         MINISTRY OF HEALTH</t>
  </si>
  <si>
    <t>Procurement of computers and office equipment for the local consultants to be hired under IDF grant</t>
  </si>
  <si>
    <t>Mar-16</t>
  </si>
  <si>
    <t>May-16</t>
  </si>
  <si>
    <t>Ind</t>
  </si>
  <si>
    <t>MOH/IDF/IIC/013/002</t>
  </si>
  <si>
    <t>MOH/IDF/IIC/013/003</t>
  </si>
  <si>
    <t>months</t>
  </si>
  <si>
    <t>Component 2.  Grant and other operational activities</t>
  </si>
  <si>
    <t>Tel/Fax installation (2)</t>
  </si>
  <si>
    <t>Tel/Internet/</t>
  </si>
  <si>
    <t xml:space="preserve">June-13 </t>
  </si>
  <si>
    <t>Apr13</t>
  </si>
  <si>
    <t>Local TA to Health Financing &amp; Policy Assessment at the level of the key units of MOF</t>
  </si>
  <si>
    <r>
      <t xml:space="preserve">                                                                    (Date of PP: December 18, 2012; Update No.2; Date of WB NOL: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___________ 2013)</t>
    </r>
  </si>
  <si>
    <t>Apr-13(Bank's NOL to TOR)</t>
  </si>
  <si>
    <t>Local Health Economics and Financial Management Consultant at the level of Sughd OHD</t>
  </si>
  <si>
    <t xml:space="preserve">Local TA to Development of the Capacity Building Action Plan at the level of the key units of Khatlon OHD </t>
  </si>
  <si>
    <t>Apr-14</t>
  </si>
  <si>
    <t>Apr-14(Bank's NOL to TOR)</t>
  </si>
  <si>
    <t>May-14</t>
  </si>
  <si>
    <t>Dec-13</t>
  </si>
  <si>
    <t>June-15</t>
  </si>
  <si>
    <t>(Date of PP: December 18, 2012; Update No.2; Date of WB NOL: ___________ 2013)</t>
  </si>
  <si>
    <t>April-13</t>
  </si>
  <si>
    <t>July-13</t>
  </si>
  <si>
    <t>Aug-13</t>
  </si>
  <si>
    <t>Sep-13</t>
  </si>
  <si>
    <t xml:space="preserve"> TA to support the implementation of full per-capita financing in PHC facilities in Tajikistan, Health Financing &amp; Policy Assessment</t>
  </si>
  <si>
    <t xml:space="preserve"> TA to support the implementation of full per-capita financing in PHC facilities in Tajikistan,PHC Financial Data Analysis and Simulations </t>
  </si>
  <si>
    <t xml:space="preserve">TA to support the implementation of full per-capita financing in PHC facilities in Tajikistan, Development of Training Program and Design on Health Financing Interventions </t>
  </si>
  <si>
    <t xml:space="preserve">                                                                                  Institutional Development Fund Grant (IDF Grant TF012003)</t>
  </si>
  <si>
    <t>Institutional Development Fund Grant (IDF Grant TF012003)</t>
  </si>
  <si>
    <t>Contingency expences (local income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</si>
</sst>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[$-409]mmm\-yy;@"/>
    <numFmt numFmtId="167" formatCode="#,##0.00_р_."/>
    <numFmt numFmtId="168" formatCode="[$-419]mmmm\ yyyy;@"/>
    <numFmt numFmtId="169" formatCode="[$-409]mmmm\-yy;@"/>
  </numFmts>
  <fonts count="1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u/>
      <sz val="10"/>
      <name val="Arial"/>
      <family val="2"/>
    </font>
    <font>
      <sz val="8.5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7.5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65" fontId="3" fillId="0" borderId="0" xfId="2" applyNumberFormat="1" applyFont="1" applyAlignment="1">
      <alignment horizontal="center"/>
    </xf>
    <xf numFmtId="165" fontId="8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3" fillId="0" borderId="1" xfId="2" applyNumberFormat="1" applyFont="1" applyBorder="1" applyAlignment="1">
      <alignment horizontal="center" vertical="center" wrapText="1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165" fontId="5" fillId="0" borderId="1" xfId="2" applyNumberFormat="1" applyFont="1" applyBorder="1"/>
    <xf numFmtId="0" fontId="9" fillId="0" borderId="1" xfId="0" applyFont="1" applyFill="1" applyBorder="1"/>
    <xf numFmtId="0" fontId="9" fillId="0" borderId="1" xfId="0" applyFont="1" applyBorder="1"/>
    <xf numFmtId="165" fontId="7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166" fontId="1" fillId="0" borderId="1" xfId="0" applyNumberFormat="1" applyFont="1" applyBorder="1"/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7" fontId="13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6" xfId="0" applyFill="1" applyBorder="1"/>
    <xf numFmtId="168" fontId="13" fillId="0" borderId="2" xfId="0" applyNumberFormat="1" applyFont="1" applyBorder="1" applyAlignment="1">
      <alignment horizontal="center" vertical="center" wrapText="1"/>
    </xf>
    <xf numFmtId="168" fontId="13" fillId="0" borderId="7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6" fontId="13" fillId="0" borderId="2" xfId="0" applyNumberFormat="1" applyFont="1" applyFill="1" applyBorder="1"/>
    <xf numFmtId="166" fontId="0" fillId="0" borderId="2" xfId="0" applyNumberFormat="1" applyFill="1" applyBorder="1"/>
    <xf numFmtId="166" fontId="0" fillId="0" borderId="7" xfId="0" applyNumberFormat="1" applyFill="1" applyBorder="1"/>
    <xf numFmtId="166" fontId="1" fillId="0" borderId="6" xfId="0" applyNumberFormat="1" applyFont="1" applyFill="1" applyBorder="1"/>
    <xf numFmtId="0" fontId="5" fillId="0" borderId="0" xfId="0" applyFont="1" applyAlignment="1">
      <alignment wrapText="1"/>
    </xf>
    <xf numFmtId="167" fontId="2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wrapText="1"/>
    </xf>
    <xf numFmtId="0" fontId="15" fillId="0" borderId="1" xfId="0" applyFont="1" applyBorder="1"/>
    <xf numFmtId="164" fontId="15" fillId="0" borderId="1" xfId="2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/>
    <xf numFmtId="165" fontId="16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4" fontId="14" fillId="0" borderId="1" xfId="2" applyNumberFormat="1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5" fontId="17" fillId="0" borderId="1" xfId="2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9" fontId="5" fillId="0" borderId="1" xfId="0" applyNumberFormat="1" applyFont="1" applyBorder="1"/>
    <xf numFmtId="9" fontId="5" fillId="0" borderId="1" xfId="1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0" fillId="0" borderId="0" xfId="0" applyBorder="1" applyAlignment="1">
      <alignment horizontal="left" vertical="center"/>
    </xf>
    <xf numFmtId="165" fontId="0" fillId="0" borderId="0" xfId="2" applyNumberFormat="1" applyFont="1" applyBorder="1"/>
    <xf numFmtId="0" fontId="5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2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Финансовый 2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>
      <selection activeCell="J9" sqref="J9"/>
    </sheetView>
  </sheetViews>
  <sheetFormatPr defaultRowHeight="12.75" x14ac:dyDescent="0.2"/>
  <cols>
    <col min="1" max="1" width="3.140625" customWidth="1"/>
    <col min="2" max="2" width="16.85546875" customWidth="1"/>
    <col min="3" max="3" width="27.28515625" customWidth="1"/>
    <col min="4" max="4" width="6.28515625" customWidth="1"/>
    <col min="5" max="5" width="11.140625" style="22" customWidth="1"/>
    <col min="6" max="6" width="7.5703125" customWidth="1"/>
    <col min="7" max="7" width="7.7109375" bestFit="1" customWidth="1"/>
    <col min="8" max="8" width="8.42578125" bestFit="1" customWidth="1"/>
    <col min="9" max="9" width="9.42578125" bestFit="1" customWidth="1"/>
    <col min="10" max="10" width="9.7109375" customWidth="1"/>
    <col min="13" max="13" width="11.28515625" customWidth="1"/>
    <col min="15" max="15" width="10.42578125" customWidth="1"/>
    <col min="16" max="16" width="9.140625" customWidth="1"/>
  </cols>
  <sheetData>
    <row r="1" spans="1:16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x14ac:dyDescent="0.2">
      <c r="A2" s="118" t="s">
        <v>113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x14ac:dyDescent="0.2">
      <c r="A3" s="141" t="s">
        <v>144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x14ac:dyDescent="0.2">
      <c r="A5" s="141" t="s">
        <v>106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x14ac:dyDescent="0.2">
      <c r="A6" s="140" t="s">
        <v>127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6" s="4" customFormat="1" ht="45" x14ac:dyDescent="0.2">
      <c r="A7" s="10" t="s">
        <v>1</v>
      </c>
      <c r="B7" s="10" t="s">
        <v>2</v>
      </c>
      <c r="C7" s="119" t="s">
        <v>3</v>
      </c>
      <c r="D7" s="10" t="s">
        <v>4</v>
      </c>
      <c r="E7" s="1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4" t="s">
        <v>77</v>
      </c>
    </row>
    <row r="8" spans="1:16" s="4" customFormat="1" ht="24.75" customHeight="1" x14ac:dyDescent="0.2">
      <c r="A8" s="125" t="s">
        <v>16</v>
      </c>
      <c r="B8" s="125"/>
      <c r="C8" s="125"/>
      <c r="D8" s="91"/>
      <c r="E8" s="24"/>
      <c r="F8" s="8"/>
      <c r="G8" s="8"/>
      <c r="H8" s="8"/>
      <c r="I8" s="8"/>
      <c r="J8" s="8"/>
      <c r="K8" s="8"/>
      <c r="L8" s="8"/>
      <c r="M8" s="8"/>
      <c r="N8" s="8"/>
      <c r="O8" s="8"/>
      <c r="P8" s="105"/>
    </row>
    <row r="9" spans="1:16" ht="38.25" customHeight="1" x14ac:dyDescent="0.2">
      <c r="A9" s="126" t="s">
        <v>88</v>
      </c>
      <c r="B9" s="127"/>
      <c r="C9" s="127"/>
      <c r="D9" s="128"/>
      <c r="E9" s="26"/>
      <c r="F9" s="13"/>
      <c r="G9" s="13"/>
      <c r="H9" s="13"/>
      <c r="I9" s="13"/>
      <c r="J9" s="13"/>
      <c r="K9" s="13"/>
      <c r="L9" s="13"/>
      <c r="M9" s="13"/>
      <c r="N9" s="13"/>
      <c r="O9" s="13"/>
      <c r="P9" s="6"/>
    </row>
    <row r="10" spans="1:16" ht="27" customHeight="1" x14ac:dyDescent="0.2">
      <c r="A10" s="129">
        <v>1</v>
      </c>
      <c r="B10" s="130" t="s">
        <v>107</v>
      </c>
      <c r="C10" s="138" t="s">
        <v>71</v>
      </c>
      <c r="D10" s="30" t="s">
        <v>17</v>
      </c>
      <c r="E10" s="98">
        <v>6000</v>
      </c>
      <c r="F10" s="92" t="s">
        <v>19</v>
      </c>
      <c r="G10" s="42" t="s">
        <v>20</v>
      </c>
      <c r="H10" s="93" t="s">
        <v>78</v>
      </c>
      <c r="I10" s="93" t="s">
        <v>78</v>
      </c>
      <c r="J10" s="93" t="s">
        <v>79</v>
      </c>
      <c r="K10" s="93" t="s">
        <v>79</v>
      </c>
      <c r="L10" s="93" t="s">
        <v>79</v>
      </c>
      <c r="M10" s="93" t="s">
        <v>78</v>
      </c>
      <c r="N10" s="93" t="s">
        <v>99</v>
      </c>
      <c r="O10" s="93" t="s">
        <v>124</v>
      </c>
      <c r="P10" s="6"/>
    </row>
    <row r="11" spans="1:16" ht="18" customHeight="1" x14ac:dyDescent="0.2">
      <c r="A11" s="129"/>
      <c r="B11" s="131"/>
      <c r="C11" s="139"/>
      <c r="D11" s="6" t="s">
        <v>18</v>
      </c>
      <c r="E11" s="26"/>
      <c r="F11" s="13"/>
      <c r="G11" s="13"/>
      <c r="H11" s="43"/>
      <c r="I11" s="43"/>
      <c r="J11" s="43"/>
      <c r="K11" s="43"/>
      <c r="L11" s="43"/>
      <c r="M11" s="43"/>
      <c r="N11" s="43"/>
      <c r="O11" s="43"/>
      <c r="P11" s="6"/>
    </row>
    <row r="12" spans="1:16" ht="23.25" customHeight="1" x14ac:dyDescent="0.2">
      <c r="A12" s="129">
        <v>2</v>
      </c>
      <c r="B12" s="130" t="s">
        <v>108</v>
      </c>
      <c r="C12" s="138" t="s">
        <v>114</v>
      </c>
      <c r="D12" s="30" t="s">
        <v>17</v>
      </c>
      <c r="E12" s="98">
        <v>30000</v>
      </c>
      <c r="F12" s="92" t="s">
        <v>19</v>
      </c>
      <c r="G12" s="42" t="s">
        <v>20</v>
      </c>
      <c r="H12" s="93" t="s">
        <v>78</v>
      </c>
      <c r="I12" s="93" t="s">
        <v>78</v>
      </c>
      <c r="J12" s="93" t="s">
        <v>79</v>
      </c>
      <c r="K12" s="93" t="s">
        <v>79</v>
      </c>
      <c r="L12" s="93" t="s">
        <v>79</v>
      </c>
      <c r="M12" s="93" t="s">
        <v>78</v>
      </c>
      <c r="N12" s="93" t="s">
        <v>99</v>
      </c>
      <c r="O12" s="93" t="s">
        <v>124</v>
      </c>
      <c r="P12" s="6"/>
    </row>
    <row r="13" spans="1:16" ht="33" customHeight="1" x14ac:dyDescent="0.2">
      <c r="A13" s="129"/>
      <c r="B13" s="131"/>
      <c r="C13" s="139"/>
      <c r="D13" s="6" t="s">
        <v>18</v>
      </c>
      <c r="E13" s="26"/>
      <c r="F13" s="13"/>
      <c r="G13" s="13"/>
      <c r="H13" s="43"/>
      <c r="I13" s="43"/>
      <c r="J13" s="43"/>
      <c r="K13" s="43"/>
      <c r="L13" s="43"/>
      <c r="M13" s="43"/>
      <c r="N13" s="43"/>
      <c r="O13" s="43"/>
      <c r="P13" s="6"/>
    </row>
    <row r="14" spans="1:16" ht="13.5" customHeight="1" x14ac:dyDescent="0.2">
      <c r="A14" s="132" t="s">
        <v>69</v>
      </c>
      <c r="B14" s="133"/>
      <c r="C14" s="134"/>
      <c r="D14" s="12" t="s">
        <v>22</v>
      </c>
      <c r="E14" s="31">
        <f>SUM(E10,E12,)</f>
        <v>36000</v>
      </c>
      <c r="F14" s="6"/>
      <c r="G14" s="6"/>
      <c r="H14" s="44"/>
      <c r="I14" s="44"/>
      <c r="J14" s="44"/>
      <c r="K14" s="44"/>
      <c r="L14" s="44"/>
      <c r="M14" s="44"/>
      <c r="N14" s="44"/>
      <c r="O14" s="44"/>
      <c r="P14" s="6"/>
    </row>
    <row r="15" spans="1:16" ht="15" customHeight="1" x14ac:dyDescent="0.2">
      <c r="A15" s="135"/>
      <c r="B15" s="136"/>
      <c r="C15" s="137"/>
      <c r="D15" s="12" t="s">
        <v>18</v>
      </c>
      <c r="E15" s="25"/>
      <c r="F15" s="6"/>
      <c r="G15" s="6"/>
      <c r="H15" s="44"/>
      <c r="I15" s="44"/>
      <c r="J15" s="44"/>
      <c r="K15" s="44"/>
      <c r="L15" s="44"/>
      <c r="M15" s="44"/>
      <c r="N15" s="44"/>
      <c r="O15" s="44"/>
      <c r="P15" s="6"/>
    </row>
    <row r="16" spans="1:16" ht="27" customHeight="1" x14ac:dyDescent="0.2">
      <c r="A16" s="124" t="s">
        <v>23</v>
      </c>
      <c r="B16" s="124"/>
      <c r="C16" s="124"/>
      <c r="D16" s="12" t="s">
        <v>22</v>
      </c>
      <c r="E16" s="21">
        <f>SUM(E14)</f>
        <v>36000</v>
      </c>
      <c r="F16" s="13"/>
      <c r="G16" s="13"/>
      <c r="H16" s="43"/>
      <c r="I16" s="43"/>
      <c r="J16" s="43"/>
      <c r="K16" s="43"/>
      <c r="L16" s="43"/>
      <c r="M16" s="43"/>
      <c r="N16" s="43"/>
      <c r="O16" s="43"/>
      <c r="P16" s="6"/>
    </row>
    <row r="17" spans="5:15" s="17" customFormat="1" ht="26.25" customHeight="1" x14ac:dyDescent="0.2"/>
    <row r="18" spans="5:15" s="17" customFormat="1" ht="25.5" customHeight="1" x14ac:dyDescent="0.2"/>
    <row r="19" spans="5:15" s="17" customFormat="1" ht="25.5" customHeight="1" x14ac:dyDescent="0.2"/>
    <row r="20" spans="5:15" s="17" customFormat="1" ht="25.5" customHeight="1" x14ac:dyDescent="0.2"/>
    <row r="21" spans="5:15" s="17" customFormat="1" ht="25.5" customHeight="1" x14ac:dyDescent="0.2"/>
    <row r="22" spans="5:15" s="17" customFormat="1" ht="25.5" customHeight="1" x14ac:dyDescent="0.2"/>
    <row r="23" spans="5:15" ht="36.75" customHeight="1" x14ac:dyDescent="0.2">
      <c r="E23"/>
    </row>
    <row r="24" spans="5:15" ht="25.5" customHeight="1" x14ac:dyDescent="0.2">
      <c r="E24"/>
    </row>
    <row r="25" spans="5:15" s="17" customFormat="1" ht="33.75" customHeight="1" x14ac:dyDescent="0.2"/>
    <row r="26" spans="5:15" s="17" customFormat="1" ht="21" customHeight="1" x14ac:dyDescent="0.2"/>
    <row r="27" spans="5:15" ht="29.25" customHeight="1" x14ac:dyDescent="0.2">
      <c r="E27" s="23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5:15" ht="27" customHeight="1" x14ac:dyDescent="0.2"/>
    <row r="29" spans="5:15" ht="27" customHeight="1" x14ac:dyDescent="0.2"/>
    <row r="30" spans="5:15" ht="27" customHeight="1" x14ac:dyDescent="0.2"/>
    <row r="31" spans="5:15" ht="39" customHeight="1" x14ac:dyDescent="0.2"/>
    <row r="32" spans="5:15" ht="17.25" customHeight="1" x14ac:dyDescent="0.2"/>
    <row r="33" spans="1:15" ht="36" customHeight="1" x14ac:dyDescent="0.2"/>
    <row r="34" spans="1:15" ht="21" customHeight="1" x14ac:dyDescent="0.2"/>
    <row r="35" spans="1:15" ht="12" customHeight="1" x14ac:dyDescent="0.2"/>
    <row r="36" spans="1:15" ht="21" customHeight="1" x14ac:dyDescent="0.2"/>
    <row r="37" spans="1:15" ht="14.25" customHeight="1" x14ac:dyDescent="0.2"/>
    <row r="38" spans="1:15" ht="21.75" customHeight="1" x14ac:dyDescent="0.2"/>
    <row r="39" spans="1:15" ht="11.25" customHeight="1" x14ac:dyDescent="0.2"/>
    <row r="40" spans="1:15" ht="18" customHeight="1" x14ac:dyDescent="0.2"/>
    <row r="41" spans="1:15" ht="26.25" customHeight="1" x14ac:dyDescent="0.2"/>
    <row r="42" spans="1:15" ht="17.25" customHeight="1" x14ac:dyDescent="0.2"/>
    <row r="43" spans="1:15" ht="17.25" customHeight="1" x14ac:dyDescent="0.2"/>
    <row r="44" spans="1:15" ht="17.25" customHeight="1" x14ac:dyDescent="0.2"/>
    <row r="45" spans="1:15" ht="65.25" customHeight="1" x14ac:dyDescent="0.2"/>
    <row r="46" spans="1:15" s="17" customFormat="1" ht="17.25" customHeight="1" x14ac:dyDescent="0.2">
      <c r="A46"/>
      <c r="B46"/>
      <c r="C46"/>
      <c r="D46"/>
      <c r="E46" s="22"/>
      <c r="F46"/>
      <c r="G46"/>
      <c r="H46"/>
      <c r="I46"/>
      <c r="J46"/>
      <c r="K46"/>
      <c r="L46"/>
      <c r="M46"/>
      <c r="N46"/>
      <c r="O46"/>
    </row>
    <row r="47" spans="1:15" s="17" customFormat="1" ht="21.75" customHeight="1" x14ac:dyDescent="0.2">
      <c r="A47"/>
      <c r="B47"/>
      <c r="C47"/>
      <c r="D47"/>
      <c r="E47" s="22"/>
      <c r="F47"/>
      <c r="G47"/>
      <c r="H47"/>
      <c r="I47"/>
      <c r="J47"/>
      <c r="K47"/>
      <c r="L47"/>
      <c r="M47"/>
      <c r="N47"/>
      <c r="O47"/>
    </row>
    <row r="48" spans="1:15" ht="17.25" customHeight="1" x14ac:dyDescent="0.2"/>
    <row r="49" ht="17.25" customHeight="1" x14ac:dyDescent="0.2"/>
    <row r="50" ht="17.25" customHeight="1" x14ac:dyDescent="0.2"/>
    <row r="53" ht="40.5" customHeight="1" x14ac:dyDescent="0.2"/>
    <row r="54" ht="22.5" customHeight="1" x14ac:dyDescent="0.2"/>
    <row r="55" ht="17.25" customHeight="1" x14ac:dyDescent="0.2"/>
    <row r="56" ht="26.25" customHeight="1" x14ac:dyDescent="0.2"/>
    <row r="58" ht="17.25" customHeight="1" x14ac:dyDescent="0.2"/>
    <row r="59" ht="18" customHeight="1" x14ac:dyDescent="0.2"/>
    <row r="60" ht="17.25" customHeight="1" x14ac:dyDescent="0.2"/>
    <row r="61" ht="17.25" customHeight="1" x14ac:dyDescent="0.2"/>
  </sheetData>
  <mergeCells count="15">
    <mergeCell ref="A6:O6"/>
    <mergeCell ref="B10:B11"/>
    <mergeCell ref="C10:C11"/>
    <mergeCell ref="A3:P3"/>
    <mergeCell ref="A1:P1"/>
    <mergeCell ref="A5:P5"/>
    <mergeCell ref="A4:P4"/>
    <mergeCell ref="A16:C16"/>
    <mergeCell ref="A8:C8"/>
    <mergeCell ref="A9:D9"/>
    <mergeCell ref="A10:A11"/>
    <mergeCell ref="A12:A13"/>
    <mergeCell ref="B12:B13"/>
    <mergeCell ref="A14:C15"/>
    <mergeCell ref="C12:C13"/>
  </mergeCells>
  <phoneticPr fontId="2" type="noConversion"/>
  <printOptions horizontalCentered="1"/>
  <pageMargins left="0.11811023622047245" right="0.11811023622047245" top="0.11811023622047245" bottom="0.11811023622047245" header="0.19685039370078741" footer="0.19685039370078741"/>
  <pageSetup paperSize="9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opLeftCell="A16" workbookViewId="0">
      <selection activeCell="H9" sqref="H9"/>
    </sheetView>
  </sheetViews>
  <sheetFormatPr defaultRowHeight="12.75" x14ac:dyDescent="0.2"/>
  <cols>
    <col min="1" max="1" width="3" customWidth="1"/>
    <col min="2" max="2" width="20.28515625" customWidth="1"/>
    <col min="3" max="3" width="19.85546875" style="29" customWidth="1"/>
    <col min="4" max="4" width="5.85546875" customWidth="1"/>
    <col min="5" max="5" width="12" style="22" customWidth="1"/>
    <col min="6" max="6" width="5.140625" customWidth="1"/>
    <col min="7" max="8" width="6.7109375" customWidth="1"/>
    <col min="9" max="9" width="7.85546875" customWidth="1"/>
    <col min="10" max="10" width="9.85546875" customWidth="1"/>
    <col min="11" max="11" width="10.42578125" customWidth="1"/>
    <col min="12" max="12" width="6.7109375" customWidth="1"/>
    <col min="13" max="13" width="8.7109375" customWidth="1"/>
    <col min="14" max="14" width="9.7109375" customWidth="1"/>
    <col min="15" max="15" width="8.28515625" customWidth="1"/>
    <col min="16" max="16" width="10.7109375" bestFit="1" customWidth="1"/>
    <col min="17" max="17" width="7.7109375" customWidth="1"/>
    <col min="19" max="19" width="8.42578125" customWidth="1"/>
    <col min="20" max="20" width="10.28515625" customWidth="1"/>
    <col min="21" max="21" width="10.85546875" customWidth="1"/>
  </cols>
  <sheetData>
    <row r="1" spans="1:21" x14ac:dyDescent="0.2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x14ac:dyDescent="0.2">
      <c r="A2" s="168" t="s">
        <v>104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x14ac:dyDescent="0.2">
      <c r="A3" s="168" t="s">
        <v>145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5" spans="1:21" x14ac:dyDescent="0.2">
      <c r="A5" s="168" t="s">
        <v>103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x14ac:dyDescent="0.2">
      <c r="A6" s="169" t="s">
        <v>136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x14ac:dyDescent="0.2">
      <c r="A7" s="2"/>
      <c r="B7" s="5"/>
      <c r="C7" s="28"/>
      <c r="D7" s="5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</row>
    <row r="8" spans="1:21" s="1" customFormat="1" ht="42" x14ac:dyDescent="0.2">
      <c r="A8" s="9" t="s">
        <v>68</v>
      </c>
      <c r="B8" s="9" t="s">
        <v>2</v>
      </c>
      <c r="C8" s="9" t="s">
        <v>3</v>
      </c>
      <c r="D8" s="9" t="s">
        <v>4</v>
      </c>
      <c r="E8" s="34" t="s">
        <v>5</v>
      </c>
      <c r="F8" s="9" t="s">
        <v>26</v>
      </c>
      <c r="G8" s="9" t="s">
        <v>27</v>
      </c>
      <c r="H8" s="9" t="s">
        <v>28</v>
      </c>
      <c r="I8" s="9" t="s">
        <v>29</v>
      </c>
      <c r="J8" s="9" t="s">
        <v>30</v>
      </c>
      <c r="K8" s="9" t="s">
        <v>31</v>
      </c>
      <c r="L8" s="9" t="s">
        <v>32</v>
      </c>
      <c r="M8" s="9" t="s">
        <v>33</v>
      </c>
      <c r="N8" s="9" t="s">
        <v>34</v>
      </c>
      <c r="O8" s="9" t="s">
        <v>35</v>
      </c>
      <c r="P8" s="9" t="s">
        <v>36</v>
      </c>
      <c r="Q8" s="9" t="s">
        <v>37</v>
      </c>
      <c r="R8" s="9" t="s">
        <v>38</v>
      </c>
      <c r="S8" s="9" t="s">
        <v>14</v>
      </c>
      <c r="T8" s="9" t="s">
        <v>15</v>
      </c>
      <c r="U8" s="106" t="s">
        <v>101</v>
      </c>
    </row>
    <row r="9" spans="1:21" s="1" customFormat="1" ht="34.5" customHeight="1" x14ac:dyDescent="0.2">
      <c r="A9" s="167" t="s">
        <v>88</v>
      </c>
      <c r="B9" s="167"/>
      <c r="C9" s="167"/>
      <c r="D9" s="167"/>
      <c r="E9" s="1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8"/>
    </row>
    <row r="10" spans="1:21" s="1" customFormat="1" ht="39" customHeight="1" x14ac:dyDescent="0.2">
      <c r="A10" s="145">
        <v>1</v>
      </c>
      <c r="B10" s="147" t="s">
        <v>81</v>
      </c>
      <c r="C10" s="143" t="s">
        <v>141</v>
      </c>
      <c r="D10" s="14" t="s">
        <v>22</v>
      </c>
      <c r="E10" s="36">
        <v>50000</v>
      </c>
      <c r="F10" s="27" t="s">
        <v>117</v>
      </c>
      <c r="G10" s="27" t="s">
        <v>40</v>
      </c>
      <c r="H10" s="107" t="s">
        <v>24</v>
      </c>
      <c r="I10" s="49" t="s">
        <v>79</v>
      </c>
      <c r="J10" s="49" t="s">
        <v>21</v>
      </c>
      <c r="K10" s="52" t="s">
        <v>128</v>
      </c>
      <c r="L10" s="49" t="s">
        <v>99</v>
      </c>
      <c r="M10" s="49" t="s">
        <v>99</v>
      </c>
      <c r="N10" s="49" t="s">
        <v>99</v>
      </c>
      <c r="O10" s="49" t="s">
        <v>99</v>
      </c>
      <c r="P10" s="49" t="s">
        <v>21</v>
      </c>
      <c r="Q10" s="49" t="s">
        <v>99</v>
      </c>
      <c r="R10" s="49" t="s">
        <v>99</v>
      </c>
      <c r="S10" s="49" t="s">
        <v>100</v>
      </c>
      <c r="T10" s="49" t="s">
        <v>98</v>
      </c>
      <c r="U10" s="121"/>
    </row>
    <row r="11" spans="1:21" s="1" customFormat="1" ht="37.5" customHeight="1" x14ac:dyDescent="0.2">
      <c r="A11" s="146"/>
      <c r="B11" s="148"/>
      <c r="C11" s="144"/>
      <c r="D11" s="14" t="s">
        <v>18</v>
      </c>
      <c r="E11" s="89"/>
      <c r="F11" s="87"/>
      <c r="G11" s="87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21"/>
    </row>
    <row r="12" spans="1:21" s="37" customFormat="1" ht="30.75" customHeight="1" x14ac:dyDescent="0.2">
      <c r="A12" s="161">
        <v>2</v>
      </c>
      <c r="B12" s="147" t="s">
        <v>118</v>
      </c>
      <c r="C12" s="143" t="s">
        <v>142</v>
      </c>
      <c r="D12" s="14" t="s">
        <v>22</v>
      </c>
      <c r="E12" s="36">
        <v>50000</v>
      </c>
      <c r="F12" s="27" t="s">
        <v>117</v>
      </c>
      <c r="G12" s="27" t="s">
        <v>40</v>
      </c>
      <c r="H12" s="107" t="s">
        <v>24</v>
      </c>
      <c r="I12" s="49" t="s">
        <v>79</v>
      </c>
      <c r="J12" s="49" t="s">
        <v>21</v>
      </c>
      <c r="K12" s="52" t="s">
        <v>128</v>
      </c>
      <c r="L12" s="49" t="s">
        <v>99</v>
      </c>
      <c r="M12" s="49" t="s">
        <v>99</v>
      </c>
      <c r="N12" s="49" t="s">
        <v>99</v>
      </c>
      <c r="O12" s="49" t="s">
        <v>99</v>
      </c>
      <c r="P12" s="49" t="s">
        <v>21</v>
      </c>
      <c r="Q12" s="49" t="s">
        <v>99</v>
      </c>
      <c r="R12" s="49" t="s">
        <v>99</v>
      </c>
      <c r="S12" s="49" t="s">
        <v>100</v>
      </c>
      <c r="T12" s="49" t="s">
        <v>98</v>
      </c>
      <c r="U12" s="110"/>
    </row>
    <row r="13" spans="1:21" s="37" customFormat="1" ht="42" customHeight="1" x14ac:dyDescent="0.2">
      <c r="A13" s="162"/>
      <c r="B13" s="148"/>
      <c r="C13" s="144"/>
      <c r="D13" s="14" t="s">
        <v>18</v>
      </c>
      <c r="E13" s="89"/>
      <c r="F13" s="87"/>
      <c r="G13" s="87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10"/>
    </row>
    <row r="14" spans="1:21" s="37" customFormat="1" ht="31.5" customHeight="1" x14ac:dyDescent="0.2">
      <c r="A14" s="161">
        <v>3</v>
      </c>
      <c r="B14" s="147" t="s">
        <v>119</v>
      </c>
      <c r="C14" s="143" t="s">
        <v>143</v>
      </c>
      <c r="D14" s="14" t="s">
        <v>22</v>
      </c>
      <c r="E14" s="36">
        <v>50000</v>
      </c>
      <c r="F14" s="27" t="s">
        <v>39</v>
      </c>
      <c r="G14" s="27" t="s">
        <v>40</v>
      </c>
      <c r="H14" s="107" t="s">
        <v>24</v>
      </c>
      <c r="I14" s="49" t="s">
        <v>79</v>
      </c>
      <c r="J14" s="49" t="s">
        <v>21</v>
      </c>
      <c r="K14" s="52" t="s">
        <v>128</v>
      </c>
      <c r="L14" s="49" t="s">
        <v>99</v>
      </c>
      <c r="M14" s="49" t="s">
        <v>99</v>
      </c>
      <c r="N14" s="49" t="s">
        <v>99</v>
      </c>
      <c r="O14" s="49" t="s">
        <v>99</v>
      </c>
      <c r="P14" s="49" t="s">
        <v>21</v>
      </c>
      <c r="Q14" s="49" t="s">
        <v>99</v>
      </c>
      <c r="R14" s="49" t="s">
        <v>99</v>
      </c>
      <c r="S14" s="49" t="s">
        <v>100</v>
      </c>
      <c r="T14" s="49" t="s">
        <v>98</v>
      </c>
      <c r="U14" s="110"/>
    </row>
    <row r="15" spans="1:21" s="37" customFormat="1" ht="56.25" customHeight="1" x14ac:dyDescent="0.2">
      <c r="A15" s="162"/>
      <c r="B15" s="148"/>
      <c r="C15" s="178"/>
      <c r="D15" s="11" t="s">
        <v>18</v>
      </c>
      <c r="E15" s="89"/>
      <c r="F15" s="87"/>
      <c r="G15" s="87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10"/>
    </row>
    <row r="16" spans="1:21" s="37" customFormat="1" ht="33.75" customHeight="1" x14ac:dyDescent="0.2">
      <c r="A16" s="147">
        <v>4</v>
      </c>
      <c r="B16" s="147" t="s">
        <v>80</v>
      </c>
      <c r="C16" s="143" t="s">
        <v>90</v>
      </c>
      <c r="D16" s="14" t="s">
        <v>22</v>
      </c>
      <c r="E16" s="36">
        <v>22500</v>
      </c>
      <c r="F16" s="27" t="s">
        <v>39</v>
      </c>
      <c r="G16" s="27" t="s">
        <v>40</v>
      </c>
      <c r="H16" s="27" t="s">
        <v>20</v>
      </c>
      <c r="I16" s="49" t="s">
        <v>79</v>
      </c>
      <c r="J16" s="49" t="s">
        <v>21</v>
      </c>
      <c r="K16" s="52" t="s">
        <v>128</v>
      </c>
      <c r="L16" s="49" t="s">
        <v>21</v>
      </c>
      <c r="M16" s="49" t="s">
        <v>21</v>
      </c>
      <c r="N16" s="49" t="s">
        <v>99</v>
      </c>
      <c r="O16" s="49" t="s">
        <v>21</v>
      </c>
      <c r="P16" s="49" t="s">
        <v>21</v>
      </c>
      <c r="Q16" s="49" t="s">
        <v>99</v>
      </c>
      <c r="R16" s="49" t="s">
        <v>99</v>
      </c>
      <c r="S16" s="49" t="s">
        <v>100</v>
      </c>
      <c r="T16" s="49" t="s">
        <v>135</v>
      </c>
      <c r="U16" s="110"/>
    </row>
    <row r="17" spans="1:21" s="37" customFormat="1" ht="30.75" customHeight="1" x14ac:dyDescent="0.2">
      <c r="A17" s="148"/>
      <c r="B17" s="148"/>
      <c r="C17" s="144"/>
      <c r="D17" s="14" t="s">
        <v>18</v>
      </c>
      <c r="E17" s="89"/>
      <c r="F17" s="87"/>
      <c r="G17" s="8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10"/>
    </row>
    <row r="18" spans="1:21" s="37" customFormat="1" ht="30.75" customHeight="1" x14ac:dyDescent="0.2">
      <c r="A18" s="147">
        <v>5</v>
      </c>
      <c r="B18" s="147" t="s">
        <v>82</v>
      </c>
      <c r="C18" s="143" t="s">
        <v>126</v>
      </c>
      <c r="D18" s="14" t="s">
        <v>22</v>
      </c>
      <c r="E18" s="36">
        <v>22500</v>
      </c>
      <c r="F18" s="27" t="s">
        <v>39</v>
      </c>
      <c r="G18" s="27" t="s">
        <v>40</v>
      </c>
      <c r="H18" s="27" t="s">
        <v>20</v>
      </c>
      <c r="I18" s="49" t="s">
        <v>79</v>
      </c>
      <c r="J18" s="49" t="s">
        <v>21</v>
      </c>
      <c r="K18" s="52" t="s">
        <v>128</v>
      </c>
      <c r="L18" s="49" t="s">
        <v>21</v>
      </c>
      <c r="M18" s="49" t="s">
        <v>21</v>
      </c>
      <c r="N18" s="49" t="s">
        <v>99</v>
      </c>
      <c r="O18" s="49" t="s">
        <v>21</v>
      </c>
      <c r="P18" s="49" t="s">
        <v>21</v>
      </c>
      <c r="Q18" s="49" t="s">
        <v>99</v>
      </c>
      <c r="R18" s="49" t="s">
        <v>99</v>
      </c>
      <c r="S18" s="49" t="s">
        <v>100</v>
      </c>
      <c r="T18" s="49" t="s">
        <v>135</v>
      </c>
      <c r="U18" s="110"/>
    </row>
    <row r="19" spans="1:21" s="37" customFormat="1" ht="30.75" customHeight="1" x14ac:dyDescent="0.2">
      <c r="A19" s="148"/>
      <c r="B19" s="148"/>
      <c r="C19" s="144"/>
      <c r="D19" s="14" t="s">
        <v>18</v>
      </c>
      <c r="E19" s="89"/>
      <c r="F19" s="87"/>
      <c r="G19" s="87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10"/>
    </row>
    <row r="20" spans="1:21" s="37" customFormat="1" ht="30.75" customHeight="1" x14ac:dyDescent="0.2">
      <c r="A20" s="147">
        <v>6</v>
      </c>
      <c r="B20" s="147" t="s">
        <v>83</v>
      </c>
      <c r="C20" s="143" t="s">
        <v>91</v>
      </c>
      <c r="D20" s="14" t="s">
        <v>22</v>
      </c>
      <c r="E20" s="36">
        <v>22500</v>
      </c>
      <c r="F20" s="27" t="s">
        <v>39</v>
      </c>
      <c r="G20" s="27" t="s">
        <v>40</v>
      </c>
      <c r="H20" s="27" t="s">
        <v>20</v>
      </c>
      <c r="I20" s="49" t="s">
        <v>137</v>
      </c>
      <c r="J20" s="49" t="s">
        <v>21</v>
      </c>
      <c r="K20" s="52" t="s">
        <v>128</v>
      </c>
      <c r="L20" s="49" t="s">
        <v>21</v>
      </c>
      <c r="M20" s="49" t="s">
        <v>21</v>
      </c>
      <c r="N20" s="49" t="s">
        <v>99</v>
      </c>
      <c r="O20" s="49" t="s">
        <v>21</v>
      </c>
      <c r="P20" s="49" t="s">
        <v>21</v>
      </c>
      <c r="Q20" s="49" t="s">
        <v>99</v>
      </c>
      <c r="R20" s="49" t="s">
        <v>99</v>
      </c>
      <c r="S20" s="49" t="s">
        <v>100</v>
      </c>
      <c r="T20" s="49" t="s">
        <v>135</v>
      </c>
      <c r="U20" s="110"/>
    </row>
    <row r="21" spans="1:21" s="37" customFormat="1" ht="30.75" customHeight="1" x14ac:dyDescent="0.2">
      <c r="A21" s="148"/>
      <c r="B21" s="148"/>
      <c r="C21" s="144"/>
      <c r="D21" s="11" t="s">
        <v>18</v>
      </c>
      <c r="E21" s="86"/>
      <c r="F21" s="87"/>
      <c r="G21" s="87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10"/>
    </row>
    <row r="22" spans="1:21" ht="35.25" customHeight="1" x14ac:dyDescent="0.2">
      <c r="A22" s="160">
        <v>7</v>
      </c>
      <c r="B22" s="147" t="s">
        <v>84</v>
      </c>
      <c r="C22" s="143" t="s">
        <v>92</v>
      </c>
      <c r="D22" s="14" t="s">
        <v>22</v>
      </c>
      <c r="E22" s="36">
        <v>13500</v>
      </c>
      <c r="F22" s="27" t="s">
        <v>39</v>
      </c>
      <c r="G22" s="27" t="s">
        <v>40</v>
      </c>
      <c r="H22" s="27" t="s">
        <v>20</v>
      </c>
      <c r="I22" s="49" t="s">
        <v>131</v>
      </c>
      <c r="J22" s="49" t="s">
        <v>21</v>
      </c>
      <c r="K22" s="52" t="s">
        <v>132</v>
      </c>
      <c r="L22" s="49" t="s">
        <v>21</v>
      </c>
      <c r="M22" s="49" t="s">
        <v>21</v>
      </c>
      <c r="N22" s="49" t="s">
        <v>133</v>
      </c>
      <c r="O22" s="49" t="s">
        <v>21</v>
      </c>
      <c r="P22" s="49" t="s">
        <v>21</v>
      </c>
      <c r="Q22" s="49" t="s">
        <v>133</v>
      </c>
      <c r="R22" s="49" t="s">
        <v>133</v>
      </c>
      <c r="S22" s="49" t="s">
        <v>98</v>
      </c>
      <c r="T22" s="49" t="s">
        <v>115</v>
      </c>
      <c r="U22" s="12"/>
    </row>
    <row r="23" spans="1:21" ht="24.75" customHeight="1" x14ac:dyDescent="0.2">
      <c r="A23" s="160"/>
      <c r="B23" s="148"/>
      <c r="C23" s="144"/>
      <c r="D23" s="11" t="s">
        <v>18</v>
      </c>
      <c r="E23" s="86"/>
      <c r="F23" s="87"/>
      <c r="G23" s="87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2"/>
    </row>
    <row r="24" spans="1:21" ht="33" customHeight="1" x14ac:dyDescent="0.2">
      <c r="A24" s="160">
        <v>8</v>
      </c>
      <c r="B24" s="163" t="s">
        <v>85</v>
      </c>
      <c r="C24" s="143" t="s">
        <v>130</v>
      </c>
      <c r="D24" s="14" t="s">
        <v>22</v>
      </c>
      <c r="E24" s="36">
        <v>13500</v>
      </c>
      <c r="F24" s="27" t="s">
        <v>39</v>
      </c>
      <c r="G24" s="27" t="s">
        <v>40</v>
      </c>
      <c r="H24" s="27" t="s">
        <v>20</v>
      </c>
      <c r="I24" s="49" t="s">
        <v>131</v>
      </c>
      <c r="J24" s="49" t="s">
        <v>21</v>
      </c>
      <c r="K24" s="52" t="s">
        <v>132</v>
      </c>
      <c r="L24" s="49" t="s">
        <v>21</v>
      </c>
      <c r="M24" s="49" t="s">
        <v>21</v>
      </c>
      <c r="N24" s="49" t="s">
        <v>133</v>
      </c>
      <c r="O24" s="49" t="s">
        <v>21</v>
      </c>
      <c r="P24" s="49" t="s">
        <v>21</v>
      </c>
      <c r="Q24" s="49" t="s">
        <v>133</v>
      </c>
      <c r="R24" s="49" t="s">
        <v>133</v>
      </c>
      <c r="S24" s="49" t="s">
        <v>98</v>
      </c>
      <c r="T24" s="49" t="s">
        <v>115</v>
      </c>
      <c r="U24" s="12"/>
    </row>
    <row r="25" spans="1:21" ht="37.5" customHeight="1" x14ac:dyDescent="0.2">
      <c r="A25" s="160"/>
      <c r="B25" s="164"/>
      <c r="C25" s="144"/>
      <c r="D25" s="11" t="s">
        <v>18</v>
      </c>
      <c r="E25" s="89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12"/>
    </row>
    <row r="26" spans="1:21" ht="38.25" customHeight="1" x14ac:dyDescent="0.2">
      <c r="A26" s="160">
        <v>9</v>
      </c>
      <c r="B26" s="163" t="s">
        <v>86</v>
      </c>
      <c r="C26" s="143" t="s">
        <v>129</v>
      </c>
      <c r="D26" s="14" t="s">
        <v>22</v>
      </c>
      <c r="E26" s="123">
        <v>13500</v>
      </c>
      <c r="F26" s="27" t="s">
        <v>39</v>
      </c>
      <c r="G26" s="27" t="s">
        <v>40</v>
      </c>
      <c r="H26" s="27" t="s">
        <v>20</v>
      </c>
      <c r="I26" s="49" t="s">
        <v>131</v>
      </c>
      <c r="J26" s="49" t="s">
        <v>21</v>
      </c>
      <c r="K26" s="52" t="s">
        <v>132</v>
      </c>
      <c r="L26" s="49" t="s">
        <v>21</v>
      </c>
      <c r="M26" s="49" t="s">
        <v>21</v>
      </c>
      <c r="N26" s="49" t="s">
        <v>133</v>
      </c>
      <c r="O26" s="49" t="s">
        <v>21</v>
      </c>
      <c r="P26" s="49" t="s">
        <v>21</v>
      </c>
      <c r="Q26" s="49" t="s">
        <v>133</v>
      </c>
      <c r="R26" s="49" t="s">
        <v>133</v>
      </c>
      <c r="S26" s="49" t="s">
        <v>98</v>
      </c>
      <c r="T26" s="49" t="s">
        <v>115</v>
      </c>
      <c r="U26" s="12"/>
    </row>
    <row r="27" spans="1:21" ht="30" customHeight="1" x14ac:dyDescent="0.2">
      <c r="A27" s="160"/>
      <c r="B27" s="164"/>
      <c r="C27" s="144"/>
      <c r="D27" s="14" t="s">
        <v>18</v>
      </c>
      <c r="E27" s="89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12"/>
    </row>
    <row r="28" spans="1:21" ht="30.75" customHeight="1" x14ac:dyDescent="0.2">
      <c r="A28" s="165">
        <v>10</v>
      </c>
      <c r="B28" s="163" t="s">
        <v>87</v>
      </c>
      <c r="C28" s="143" t="s">
        <v>93</v>
      </c>
      <c r="D28" s="14" t="s">
        <v>22</v>
      </c>
      <c r="E28" s="36">
        <v>13500</v>
      </c>
      <c r="F28" s="27" t="s">
        <v>39</v>
      </c>
      <c r="G28" s="27" t="s">
        <v>40</v>
      </c>
      <c r="H28" s="27" t="s">
        <v>20</v>
      </c>
      <c r="I28" s="49" t="s">
        <v>131</v>
      </c>
      <c r="J28" s="49" t="s">
        <v>21</v>
      </c>
      <c r="K28" s="52" t="s">
        <v>132</v>
      </c>
      <c r="L28" s="49" t="s">
        <v>21</v>
      </c>
      <c r="M28" s="49" t="s">
        <v>21</v>
      </c>
      <c r="N28" s="49" t="s">
        <v>133</v>
      </c>
      <c r="O28" s="49" t="s">
        <v>21</v>
      </c>
      <c r="P28" s="49" t="s">
        <v>21</v>
      </c>
      <c r="Q28" s="49" t="s">
        <v>133</v>
      </c>
      <c r="R28" s="49" t="s">
        <v>133</v>
      </c>
      <c r="S28" s="49" t="s">
        <v>98</v>
      </c>
      <c r="T28" s="49" t="s">
        <v>115</v>
      </c>
      <c r="U28" s="12"/>
    </row>
    <row r="29" spans="1:21" ht="30" customHeight="1" x14ac:dyDescent="0.2">
      <c r="A29" s="166"/>
      <c r="B29" s="164"/>
      <c r="C29" s="144"/>
      <c r="D29" s="14" t="s">
        <v>18</v>
      </c>
      <c r="E29" s="89"/>
      <c r="F29" s="87"/>
      <c r="G29" s="87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12"/>
    </row>
    <row r="30" spans="1:21" ht="18" customHeight="1" x14ac:dyDescent="0.2">
      <c r="A30" s="152" t="s">
        <v>69</v>
      </c>
      <c r="B30" s="153"/>
      <c r="C30" s="154"/>
      <c r="D30" s="32" t="s">
        <v>22</v>
      </c>
      <c r="E30" s="83">
        <f>E28+E26+E24+E22+E20+E18+E16+E14+E12+E10</f>
        <v>271500</v>
      </c>
      <c r="F30" s="15"/>
      <c r="G30" s="15"/>
      <c r="H30" s="15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12"/>
    </row>
    <row r="31" spans="1:21" ht="16.5" customHeight="1" x14ac:dyDescent="0.2">
      <c r="A31" s="155"/>
      <c r="B31" s="156"/>
      <c r="C31" s="157"/>
      <c r="D31" s="33" t="s">
        <v>18</v>
      </c>
      <c r="E31" s="95"/>
      <c r="F31" s="15"/>
      <c r="G31" s="15"/>
      <c r="H31" s="15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12"/>
    </row>
    <row r="32" spans="1:21" ht="36.75" customHeight="1" x14ac:dyDescent="0.2">
      <c r="A32" s="177" t="s">
        <v>89</v>
      </c>
      <c r="B32" s="177"/>
      <c r="C32" s="177"/>
      <c r="D32" s="177"/>
      <c r="E32" s="20"/>
      <c r="F32" s="15"/>
      <c r="G32" s="15"/>
      <c r="H32" s="15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12"/>
    </row>
    <row r="33" spans="1:21" ht="29.25" customHeight="1" x14ac:dyDescent="0.2">
      <c r="A33" s="160">
        <v>1</v>
      </c>
      <c r="B33" s="130" t="s">
        <v>44</v>
      </c>
      <c r="C33" s="158" t="s">
        <v>72</v>
      </c>
      <c r="D33" s="14" t="s">
        <v>22</v>
      </c>
      <c r="E33" s="36">
        <v>20000</v>
      </c>
      <c r="F33" s="38" t="s">
        <v>105</v>
      </c>
      <c r="G33" s="38" t="s">
        <v>41</v>
      </c>
      <c r="H33" s="35" t="s">
        <v>24</v>
      </c>
      <c r="I33" s="149" t="s">
        <v>42</v>
      </c>
      <c r="J33" s="150"/>
      <c r="K33" s="150"/>
      <c r="L33" s="150"/>
      <c r="M33" s="150"/>
      <c r="N33" s="150"/>
      <c r="O33" s="150"/>
      <c r="P33" s="150"/>
      <c r="Q33" s="150"/>
      <c r="R33" s="150"/>
      <c r="S33" s="151"/>
      <c r="T33" s="51" t="s">
        <v>116</v>
      </c>
      <c r="U33" s="12"/>
    </row>
    <row r="34" spans="1:21" ht="13.5" customHeight="1" x14ac:dyDescent="0.2">
      <c r="A34" s="160"/>
      <c r="B34" s="131"/>
      <c r="C34" s="159"/>
      <c r="D34" s="11" t="s">
        <v>18</v>
      </c>
      <c r="E34" s="20"/>
      <c r="F34" s="15"/>
      <c r="G34" s="15"/>
      <c r="H34" s="15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2"/>
    </row>
    <row r="35" spans="1:21" ht="16.5" customHeight="1" x14ac:dyDescent="0.2">
      <c r="A35" s="171" t="s">
        <v>70</v>
      </c>
      <c r="B35" s="172"/>
      <c r="C35" s="173"/>
      <c r="D35" s="32" t="s">
        <v>22</v>
      </c>
      <c r="E35" s="83">
        <f>SUM(E33)</f>
        <v>20000</v>
      </c>
      <c r="F35" s="15"/>
      <c r="G35" s="15"/>
      <c r="H35" s="15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2"/>
    </row>
    <row r="36" spans="1:21" ht="18" customHeight="1" x14ac:dyDescent="0.2">
      <c r="A36" s="174"/>
      <c r="B36" s="175"/>
      <c r="C36" s="176"/>
      <c r="D36" s="33" t="s">
        <v>18</v>
      </c>
      <c r="E36" s="83"/>
      <c r="F36" s="15"/>
      <c r="G36" s="15"/>
      <c r="H36" s="1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12"/>
    </row>
    <row r="37" spans="1:21" ht="18" customHeight="1" x14ac:dyDescent="0.2">
      <c r="A37" s="152" t="s">
        <v>43</v>
      </c>
      <c r="B37" s="153"/>
      <c r="C37" s="154"/>
      <c r="D37" s="32" t="s">
        <v>22</v>
      </c>
      <c r="E37" s="95">
        <f>E30+E35</f>
        <v>291500</v>
      </c>
      <c r="F37" s="15"/>
      <c r="G37" s="15"/>
      <c r="H37" s="15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12"/>
    </row>
    <row r="38" spans="1:21" ht="15.75" customHeight="1" x14ac:dyDescent="0.2">
      <c r="A38" s="155"/>
      <c r="B38" s="156"/>
      <c r="C38" s="157"/>
      <c r="D38" s="33" t="s">
        <v>18</v>
      </c>
      <c r="E38" s="25"/>
      <c r="F38" s="16"/>
      <c r="G38" s="16"/>
      <c r="H38" s="1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12"/>
    </row>
    <row r="39" spans="1:21" s="3" customFormat="1" ht="32.25" customHeight="1" x14ac:dyDescent="0.2">
      <c r="B39" s="111"/>
      <c r="C39" s="112"/>
      <c r="F39" s="113"/>
      <c r="U39" s="114"/>
    </row>
    <row r="40" spans="1:21" ht="30" customHeight="1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46"/>
    </row>
    <row r="41" spans="1:21" ht="33.75" customHeight="1" x14ac:dyDescent="0.2">
      <c r="U41" s="46"/>
    </row>
    <row r="42" spans="1:21" ht="30" customHeight="1" x14ac:dyDescent="0.2">
      <c r="U42" s="46"/>
    </row>
    <row r="43" spans="1:21" s="17" customFormat="1" ht="39.75" customHeight="1" x14ac:dyDescent="0.2">
      <c r="A43"/>
      <c r="B43"/>
      <c r="C43" s="29"/>
      <c r="D43"/>
      <c r="E43" s="2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47"/>
    </row>
    <row r="44" spans="1:21" s="17" customFormat="1" ht="30" customHeight="1" x14ac:dyDescent="0.2">
      <c r="A44"/>
      <c r="B44"/>
      <c r="C44" s="29"/>
      <c r="D44"/>
      <c r="E44" s="2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47"/>
    </row>
    <row r="45" spans="1:21" ht="50.25" customHeight="1" x14ac:dyDescent="0.2">
      <c r="U45" s="46"/>
    </row>
    <row r="46" spans="1:21" s="17" customFormat="1" ht="32.25" customHeight="1" x14ac:dyDescent="0.2">
      <c r="A46"/>
      <c r="B46"/>
      <c r="C46" s="29"/>
      <c r="D46"/>
      <c r="E46" s="22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47"/>
    </row>
    <row r="47" spans="1:21" s="17" customFormat="1" ht="27" customHeight="1" x14ac:dyDescent="0.2">
      <c r="A47"/>
      <c r="B47"/>
      <c r="C47" s="29"/>
      <c r="D47"/>
      <c r="E47" s="2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47"/>
    </row>
    <row r="48" spans="1:21" ht="32.25" customHeight="1" x14ac:dyDescent="0.2">
      <c r="U48" s="46"/>
    </row>
    <row r="49" spans="21:21" ht="32.25" customHeight="1" x14ac:dyDescent="0.2">
      <c r="U49" s="46"/>
    </row>
    <row r="50" spans="21:21" ht="36.75" customHeight="1" x14ac:dyDescent="0.2">
      <c r="U50" s="46"/>
    </row>
    <row r="51" spans="21:21" ht="30.75" customHeight="1" x14ac:dyDescent="0.2">
      <c r="U51" s="46"/>
    </row>
    <row r="52" spans="21:21" ht="35.25" customHeight="1" x14ac:dyDescent="0.2">
      <c r="U52" s="46"/>
    </row>
    <row r="53" spans="21:21" ht="32.25" customHeight="1" x14ac:dyDescent="0.2">
      <c r="U53" s="46"/>
    </row>
    <row r="54" spans="21:21" ht="17.25" customHeight="1" x14ac:dyDescent="0.2">
      <c r="U54" s="46"/>
    </row>
    <row r="55" spans="21:21" ht="16.5" customHeight="1" x14ac:dyDescent="0.2">
      <c r="U55" s="46"/>
    </row>
    <row r="56" spans="21:21" ht="20.25" customHeight="1" x14ac:dyDescent="0.2">
      <c r="U56" s="46"/>
    </row>
    <row r="57" spans="21:21" ht="102" customHeight="1" x14ac:dyDescent="0.2">
      <c r="U57" s="46"/>
    </row>
    <row r="58" spans="21:21" ht="36" customHeight="1" x14ac:dyDescent="0.2">
      <c r="U58" s="46"/>
    </row>
    <row r="59" spans="21:21" ht="30" customHeight="1" x14ac:dyDescent="0.2">
      <c r="U59" s="46"/>
    </row>
    <row r="60" spans="21:21" ht="35.25" customHeight="1" x14ac:dyDescent="0.2">
      <c r="U60" s="46"/>
    </row>
    <row r="61" spans="21:21" ht="24" customHeight="1" x14ac:dyDescent="0.2">
      <c r="U61" s="46"/>
    </row>
    <row r="62" spans="21:21" ht="34.5" customHeight="1" x14ac:dyDescent="0.2">
      <c r="U62" s="46"/>
    </row>
    <row r="63" spans="21:21" ht="32.25" customHeight="1" x14ac:dyDescent="0.2">
      <c r="U63" s="46"/>
    </row>
    <row r="64" spans="21:21" ht="33" customHeight="1" x14ac:dyDescent="0.2">
      <c r="U64" s="46"/>
    </row>
    <row r="65" spans="21:21" ht="32.25" customHeight="1" x14ac:dyDescent="0.2">
      <c r="U65" s="46"/>
    </row>
    <row r="66" spans="21:21" ht="33.75" customHeight="1" x14ac:dyDescent="0.2">
      <c r="U66" s="46"/>
    </row>
    <row r="67" spans="21:21" ht="34.5" customHeight="1" x14ac:dyDescent="0.2">
      <c r="U67" s="46"/>
    </row>
    <row r="68" spans="21:21" ht="33" customHeight="1" x14ac:dyDescent="0.2">
      <c r="U68" s="46"/>
    </row>
    <row r="69" spans="21:21" ht="29.25" customHeight="1" x14ac:dyDescent="0.2">
      <c r="U69" s="46"/>
    </row>
    <row r="70" spans="21:21" ht="34.5" customHeight="1" x14ac:dyDescent="0.2">
      <c r="U70" s="46"/>
    </row>
    <row r="71" spans="21:21" ht="29.25" customHeight="1" x14ac:dyDescent="0.2">
      <c r="U71" s="46"/>
    </row>
    <row r="72" spans="21:21" ht="14.25" customHeight="1" x14ac:dyDescent="0.2">
      <c r="U72" s="46"/>
    </row>
    <row r="73" spans="21:21" ht="14.25" customHeight="1" x14ac:dyDescent="0.2">
      <c r="U73" s="46"/>
    </row>
    <row r="74" spans="21:21" ht="36" customHeight="1" x14ac:dyDescent="0.2">
      <c r="U74" s="46"/>
    </row>
    <row r="75" spans="21:21" x14ac:dyDescent="0.2">
      <c r="U75" s="46"/>
    </row>
    <row r="76" spans="21:21" ht="36.75" customHeight="1" x14ac:dyDescent="0.2">
      <c r="U76" s="46"/>
    </row>
    <row r="77" spans="21:21" ht="15.75" customHeight="1" x14ac:dyDescent="0.2">
      <c r="U77" s="46"/>
    </row>
    <row r="78" spans="21:21" ht="15.75" customHeight="1" x14ac:dyDescent="0.2">
      <c r="U78" s="46"/>
    </row>
    <row r="79" spans="21:21" ht="13.5" customHeight="1" x14ac:dyDescent="0.2">
      <c r="U79" s="46"/>
    </row>
    <row r="80" spans="21:21" ht="15.75" customHeight="1" x14ac:dyDescent="0.2">
      <c r="U80" s="46"/>
    </row>
    <row r="81" spans="21:21" ht="18.75" customHeight="1" x14ac:dyDescent="0.2">
      <c r="U81" s="46"/>
    </row>
    <row r="82" spans="21:21" x14ac:dyDescent="0.2">
      <c r="U82" s="46"/>
    </row>
    <row r="83" spans="21:21" ht="45.75" customHeight="1" x14ac:dyDescent="0.2"/>
  </sheetData>
  <mergeCells count="45">
    <mergeCell ref="B40:T40"/>
    <mergeCell ref="B12:B13"/>
    <mergeCell ref="C12:C13"/>
    <mergeCell ref="A26:A27"/>
    <mergeCell ref="A35:C36"/>
    <mergeCell ref="A37:C38"/>
    <mergeCell ref="A32:D32"/>
    <mergeCell ref="B22:B23"/>
    <mergeCell ref="B26:B27"/>
    <mergeCell ref="C24:C25"/>
    <mergeCell ref="A12:A13"/>
    <mergeCell ref="A16:A17"/>
    <mergeCell ref="B16:B17"/>
    <mergeCell ref="C14:C15"/>
    <mergeCell ref="B14:B15"/>
    <mergeCell ref="A22:A23"/>
    <mergeCell ref="A9:D9"/>
    <mergeCell ref="A2:U2"/>
    <mergeCell ref="A1:U1"/>
    <mergeCell ref="A3:U3"/>
    <mergeCell ref="A5:U5"/>
    <mergeCell ref="A6:U6"/>
    <mergeCell ref="B28:B29"/>
    <mergeCell ref="C28:C29"/>
    <mergeCell ref="C22:C23"/>
    <mergeCell ref="A24:A25"/>
    <mergeCell ref="B24:B25"/>
    <mergeCell ref="C26:C27"/>
    <mergeCell ref="A28:A29"/>
    <mergeCell ref="C10:C11"/>
    <mergeCell ref="A10:A11"/>
    <mergeCell ref="B10:B11"/>
    <mergeCell ref="I33:S33"/>
    <mergeCell ref="A30:C31"/>
    <mergeCell ref="B33:B34"/>
    <mergeCell ref="C33:C34"/>
    <mergeCell ref="A33:A34"/>
    <mergeCell ref="A14:A15"/>
    <mergeCell ref="A18:A19"/>
    <mergeCell ref="B18:B19"/>
    <mergeCell ref="C18:C19"/>
    <mergeCell ref="B20:B21"/>
    <mergeCell ref="C16:C17"/>
    <mergeCell ref="C20:C21"/>
    <mergeCell ref="A20:A21"/>
  </mergeCells>
  <phoneticPr fontId="2" type="noConversion"/>
  <printOptions horizontalCentered="1"/>
  <pageMargins left="0.15748031496062992" right="0.19685039370078741" top="0.19685039370078741" bottom="0.19685039370078741" header="0.11811023622047245" footer="0.11811023622047245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D11" sqref="D11"/>
    </sheetView>
  </sheetViews>
  <sheetFormatPr defaultRowHeight="12.75" x14ac:dyDescent="0.2"/>
  <cols>
    <col min="1" max="1" width="9.85546875" customWidth="1"/>
    <col min="2" max="2" width="50" customWidth="1"/>
    <col min="3" max="4" width="11.42578125" customWidth="1"/>
    <col min="5" max="5" width="13.28515625" customWidth="1"/>
    <col min="6" max="9" width="15.7109375" customWidth="1"/>
    <col min="10" max="10" width="11.42578125" customWidth="1"/>
  </cols>
  <sheetData>
    <row r="1" spans="1:10" x14ac:dyDescent="0.2">
      <c r="A1" s="168" t="s">
        <v>25</v>
      </c>
      <c r="B1" s="168"/>
      <c r="C1" s="168"/>
      <c r="D1" s="168"/>
      <c r="E1" s="168"/>
      <c r="F1" s="168"/>
      <c r="G1" s="168"/>
      <c r="H1" s="168"/>
      <c r="I1" s="168"/>
    </row>
    <row r="2" spans="1:10" x14ac:dyDescent="0.2">
      <c r="A2" s="182" t="s">
        <v>104</v>
      </c>
      <c r="B2" s="182"/>
      <c r="C2" s="182"/>
      <c r="D2" s="182"/>
      <c r="E2" s="182"/>
      <c r="F2" s="182"/>
      <c r="G2" s="182"/>
      <c r="H2" s="182"/>
      <c r="I2" s="182"/>
    </row>
    <row r="3" spans="1:10" x14ac:dyDescent="0.2">
      <c r="A3" s="168" t="s">
        <v>145</v>
      </c>
      <c r="B3" s="168"/>
      <c r="C3" s="168"/>
      <c r="D3" s="168"/>
      <c r="E3" s="168"/>
      <c r="F3" s="168"/>
      <c r="G3" s="168"/>
      <c r="H3" s="168"/>
      <c r="I3" s="168"/>
    </row>
    <row r="4" spans="1:10" x14ac:dyDescent="0.2">
      <c r="A4" s="168" t="s">
        <v>102</v>
      </c>
      <c r="B4" s="168"/>
      <c r="C4" s="168"/>
      <c r="D4" s="168"/>
      <c r="E4" s="168"/>
      <c r="F4" s="168"/>
      <c r="G4" s="168"/>
      <c r="H4" s="168"/>
      <c r="I4" s="168"/>
    </row>
    <row r="5" spans="1:10" x14ac:dyDescent="0.2">
      <c r="A5" s="179" t="s">
        <v>136</v>
      </c>
      <c r="B5" s="179"/>
      <c r="C5" s="179"/>
      <c r="D5" s="179"/>
      <c r="E5" s="179"/>
      <c r="F5" s="179"/>
      <c r="G5" s="179"/>
      <c r="H5" s="179"/>
      <c r="I5" s="179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10" ht="13.5" thickBot="1" x14ac:dyDescent="0.25"/>
    <row r="8" spans="1:10" ht="76.5" x14ac:dyDescent="0.2">
      <c r="A8" s="53" t="s">
        <v>45</v>
      </c>
      <c r="B8" s="54" t="s">
        <v>3</v>
      </c>
      <c r="C8" s="54" t="s">
        <v>4</v>
      </c>
      <c r="D8" s="54" t="s">
        <v>7</v>
      </c>
      <c r="E8" s="54" t="s">
        <v>5</v>
      </c>
      <c r="F8" s="54" t="s">
        <v>46</v>
      </c>
      <c r="G8" s="54" t="s">
        <v>47</v>
      </c>
      <c r="H8" s="54" t="s">
        <v>48</v>
      </c>
      <c r="I8" s="55" t="s">
        <v>49</v>
      </c>
    </row>
    <row r="9" spans="1:10" ht="30.75" customHeight="1" x14ac:dyDescent="0.2">
      <c r="A9" s="180" t="s">
        <v>88</v>
      </c>
      <c r="B9" s="181"/>
      <c r="C9" s="57"/>
      <c r="D9" s="58"/>
      <c r="E9" s="59"/>
      <c r="F9" s="69"/>
      <c r="G9" s="70"/>
      <c r="H9" s="70"/>
      <c r="I9" s="71"/>
      <c r="J9" s="46"/>
    </row>
    <row r="10" spans="1:10" s="17" customFormat="1" ht="45" x14ac:dyDescent="0.2">
      <c r="A10" s="187">
        <v>1</v>
      </c>
      <c r="B10" s="189" t="s">
        <v>95</v>
      </c>
      <c r="C10" s="57" t="s">
        <v>50</v>
      </c>
      <c r="D10" s="41" t="s">
        <v>52</v>
      </c>
      <c r="E10" s="84">
        <v>60000</v>
      </c>
      <c r="F10" s="99" t="s">
        <v>100</v>
      </c>
      <c r="G10" s="99" t="s">
        <v>100</v>
      </c>
      <c r="H10" s="99" t="s">
        <v>138</v>
      </c>
      <c r="I10" s="100" t="s">
        <v>135</v>
      </c>
      <c r="J10" s="101"/>
    </row>
    <row r="11" spans="1:10" s="17" customFormat="1" x14ac:dyDescent="0.2">
      <c r="A11" s="188"/>
      <c r="B11" s="190"/>
      <c r="C11" s="42" t="s">
        <v>51</v>
      </c>
      <c r="D11" s="58"/>
      <c r="E11" s="84"/>
      <c r="F11" s="85"/>
      <c r="G11" s="85"/>
      <c r="H11" s="85"/>
      <c r="I11" s="72"/>
      <c r="J11" s="47"/>
    </row>
    <row r="12" spans="1:10" ht="47.25" customHeight="1" x14ac:dyDescent="0.2">
      <c r="A12" s="191">
        <v>2</v>
      </c>
      <c r="B12" s="189" t="s">
        <v>96</v>
      </c>
      <c r="C12" s="60" t="s">
        <v>50</v>
      </c>
      <c r="D12" s="41" t="s">
        <v>52</v>
      </c>
      <c r="E12" s="84">
        <v>30000</v>
      </c>
      <c r="F12" s="99" t="s">
        <v>139</v>
      </c>
      <c r="G12" s="99" t="s">
        <v>139</v>
      </c>
      <c r="H12" s="99" t="s">
        <v>140</v>
      </c>
      <c r="I12" s="100" t="s">
        <v>134</v>
      </c>
      <c r="J12" s="73"/>
    </row>
    <row r="13" spans="1:10" ht="23.25" customHeight="1" x14ac:dyDescent="0.2">
      <c r="A13" s="192"/>
      <c r="B13" s="190"/>
      <c r="C13" s="39" t="s">
        <v>51</v>
      </c>
      <c r="D13" s="61"/>
      <c r="E13" s="63"/>
      <c r="F13" s="48"/>
      <c r="G13" s="48"/>
      <c r="H13" s="48"/>
      <c r="I13" s="72"/>
      <c r="J13" s="46"/>
    </row>
    <row r="14" spans="1:10" ht="49.5" customHeight="1" x14ac:dyDescent="0.2">
      <c r="A14" s="191">
        <v>3</v>
      </c>
      <c r="B14" s="189" t="s">
        <v>97</v>
      </c>
      <c r="C14" s="60" t="s">
        <v>50</v>
      </c>
      <c r="D14" s="41" t="s">
        <v>52</v>
      </c>
      <c r="E14" s="84">
        <v>30000</v>
      </c>
      <c r="F14" s="99" t="s">
        <v>139</v>
      </c>
      <c r="G14" s="99" t="s">
        <v>139</v>
      </c>
      <c r="H14" s="99" t="s">
        <v>140</v>
      </c>
      <c r="I14" s="100" t="s">
        <v>134</v>
      </c>
      <c r="J14" s="46"/>
    </row>
    <row r="15" spans="1:10" ht="23.25" customHeight="1" x14ac:dyDescent="0.2">
      <c r="A15" s="192"/>
      <c r="B15" s="190"/>
      <c r="C15" s="39" t="s">
        <v>51</v>
      </c>
      <c r="D15" s="61"/>
      <c r="E15" s="63"/>
      <c r="F15" s="48"/>
      <c r="G15" s="48"/>
      <c r="H15" s="48"/>
      <c r="I15" s="72"/>
      <c r="J15" s="46"/>
    </row>
    <row r="16" spans="1:10" s="17" customFormat="1" ht="43.5" customHeight="1" x14ac:dyDescent="0.2">
      <c r="A16" s="183" t="s">
        <v>53</v>
      </c>
      <c r="B16" s="184"/>
      <c r="C16" s="56" t="s">
        <v>50</v>
      </c>
      <c r="D16" s="41"/>
      <c r="E16" s="68">
        <f>SUM(E10,E12,E14)</f>
        <v>120000</v>
      </c>
      <c r="F16" s="66"/>
      <c r="G16" s="66"/>
      <c r="H16" s="66"/>
      <c r="I16" s="67"/>
      <c r="J16" s="47"/>
    </row>
    <row r="17" spans="1:10" s="17" customFormat="1" ht="17.25" customHeight="1" x14ac:dyDescent="0.2">
      <c r="A17" s="185"/>
      <c r="B17" s="186"/>
      <c r="C17" s="40" t="s">
        <v>51</v>
      </c>
      <c r="D17" s="61"/>
      <c r="E17" s="62"/>
      <c r="F17" s="64"/>
      <c r="G17" s="6"/>
      <c r="H17" s="6"/>
      <c r="I17" s="65"/>
      <c r="J17" s="47"/>
    </row>
    <row r="18" spans="1:10" ht="45.75" customHeight="1" x14ac:dyDescent="0.2">
      <c r="J18" s="46"/>
    </row>
    <row r="19" spans="1:10" ht="16.5" customHeight="1" x14ac:dyDescent="0.2">
      <c r="E19" s="94"/>
      <c r="J19" s="46"/>
    </row>
    <row r="20" spans="1:10" s="17" customFormat="1" ht="27.75" customHeight="1" x14ac:dyDescent="0.2">
      <c r="A20"/>
      <c r="B20"/>
      <c r="C20"/>
      <c r="D20"/>
      <c r="E20"/>
      <c r="F20"/>
      <c r="G20"/>
      <c r="H20"/>
      <c r="I20"/>
      <c r="J20" s="47"/>
    </row>
    <row r="21" spans="1:10" ht="38.25" customHeight="1" x14ac:dyDescent="0.2">
      <c r="J21" s="46"/>
    </row>
    <row r="22" spans="1:10" x14ac:dyDescent="0.2">
      <c r="J22" s="46"/>
    </row>
    <row r="23" spans="1:10" x14ac:dyDescent="0.2">
      <c r="J23" s="46"/>
    </row>
    <row r="24" spans="1:10" s="17" customFormat="1" ht="12.75" customHeight="1" x14ac:dyDescent="0.2">
      <c r="A24"/>
      <c r="B24"/>
      <c r="C24"/>
      <c r="D24"/>
      <c r="E24"/>
      <c r="F24"/>
      <c r="G24"/>
      <c r="H24"/>
      <c r="I24"/>
      <c r="J24" s="47"/>
    </row>
    <row r="25" spans="1:10" s="17" customFormat="1" x14ac:dyDescent="0.2">
      <c r="A25"/>
      <c r="B25"/>
      <c r="C25"/>
      <c r="D25"/>
      <c r="E25"/>
      <c r="F25"/>
      <c r="G25"/>
      <c r="H25"/>
      <c r="I25"/>
      <c r="J25" s="47"/>
    </row>
    <row r="26" spans="1:10" x14ac:dyDescent="0.2">
      <c r="J26" s="46"/>
    </row>
    <row r="27" spans="1:10" x14ac:dyDescent="0.2">
      <c r="J27" s="46"/>
    </row>
    <row r="28" spans="1:10" ht="15.75" customHeight="1" x14ac:dyDescent="0.2">
      <c r="J28" s="46"/>
    </row>
    <row r="29" spans="1:10" x14ac:dyDescent="0.2">
      <c r="J29" s="46"/>
    </row>
    <row r="30" spans="1:10" x14ac:dyDescent="0.2">
      <c r="J30" s="46"/>
    </row>
  </sheetData>
  <mergeCells count="13">
    <mergeCell ref="A16:B17"/>
    <mergeCell ref="A10:A11"/>
    <mergeCell ref="B10:B11"/>
    <mergeCell ref="A12:A13"/>
    <mergeCell ref="B12:B13"/>
    <mergeCell ref="A14:A15"/>
    <mergeCell ref="B14:B15"/>
    <mergeCell ref="A1:I1"/>
    <mergeCell ref="A3:I3"/>
    <mergeCell ref="A4:I4"/>
    <mergeCell ref="A5:I5"/>
    <mergeCell ref="A9:B9"/>
    <mergeCell ref="A2:I2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F12" sqref="F12"/>
    </sheetView>
  </sheetViews>
  <sheetFormatPr defaultRowHeight="12.75" x14ac:dyDescent="0.2"/>
  <cols>
    <col min="1" max="1" width="5.42578125" customWidth="1"/>
    <col min="2" max="2" width="37" customWidth="1"/>
    <col min="4" max="4" width="13.7109375" customWidth="1"/>
    <col min="5" max="5" width="13.28515625" customWidth="1"/>
    <col min="6" max="6" width="14" customWidth="1"/>
    <col min="7" max="7" width="17.7109375" customWidth="1"/>
    <col min="8" max="8" width="15.7109375" customWidth="1"/>
    <col min="9" max="9" width="10.7109375" customWidth="1"/>
  </cols>
  <sheetData>
    <row r="1" spans="1:9" x14ac:dyDescent="0.2">
      <c r="A1" s="194" t="s">
        <v>25</v>
      </c>
      <c r="B1" s="194"/>
      <c r="C1" s="194"/>
      <c r="D1" s="194"/>
      <c r="E1" s="194"/>
      <c r="F1" s="194"/>
      <c r="G1" s="194"/>
      <c r="H1" s="194"/>
    </row>
    <row r="2" spans="1:9" x14ac:dyDescent="0.2">
      <c r="A2" s="182" t="s">
        <v>104</v>
      </c>
      <c r="B2" s="182"/>
      <c r="C2" s="182"/>
      <c r="D2" s="182"/>
      <c r="E2" s="182"/>
      <c r="F2" s="182"/>
      <c r="G2" s="182"/>
      <c r="H2" s="182"/>
    </row>
    <row r="3" spans="1:9" x14ac:dyDescent="0.2">
      <c r="A3" s="194" t="s">
        <v>145</v>
      </c>
      <c r="B3" s="194"/>
      <c r="C3" s="194"/>
      <c r="D3" s="194"/>
      <c r="E3" s="194"/>
      <c r="F3" s="194"/>
      <c r="G3" s="194"/>
      <c r="H3" s="194"/>
    </row>
    <row r="4" spans="1:9" x14ac:dyDescent="0.2">
      <c r="A4" s="194" t="s">
        <v>94</v>
      </c>
      <c r="B4" s="194"/>
      <c r="C4" s="194"/>
      <c r="D4" s="194"/>
      <c r="E4" s="194"/>
      <c r="F4" s="194"/>
      <c r="G4" s="194"/>
      <c r="H4" s="194"/>
    </row>
    <row r="5" spans="1:9" x14ac:dyDescent="0.2">
      <c r="A5" s="195" t="s">
        <v>136</v>
      </c>
      <c r="B5" s="195"/>
      <c r="C5" s="195"/>
      <c r="D5" s="195"/>
      <c r="E5" s="195"/>
      <c r="F5" s="195"/>
      <c r="G5" s="195"/>
      <c r="H5" s="195"/>
    </row>
    <row r="8" spans="1:9" ht="51" x14ac:dyDescent="0.2">
      <c r="A8" s="40" t="s">
        <v>45</v>
      </c>
      <c r="B8" s="40" t="s">
        <v>3</v>
      </c>
      <c r="C8" s="40" t="s">
        <v>63</v>
      </c>
      <c r="D8" s="40" t="s">
        <v>64</v>
      </c>
      <c r="E8" s="40" t="s">
        <v>65</v>
      </c>
      <c r="F8" s="40" t="s">
        <v>75</v>
      </c>
      <c r="G8" s="40" t="s">
        <v>66</v>
      </c>
      <c r="H8" s="40" t="s">
        <v>67</v>
      </c>
    </row>
    <row r="9" spans="1:9" ht="30.75" customHeight="1" x14ac:dyDescent="0.2">
      <c r="A9" s="180" t="s">
        <v>121</v>
      </c>
      <c r="B9" s="193"/>
      <c r="C9" s="40"/>
      <c r="D9" s="40"/>
      <c r="E9" s="40"/>
      <c r="F9" s="40"/>
      <c r="G9" s="40"/>
      <c r="H9" s="40"/>
      <c r="I9" s="46"/>
    </row>
    <row r="10" spans="1:9" ht="30.75" customHeight="1" x14ac:dyDescent="0.2">
      <c r="A10" s="39">
        <v>1</v>
      </c>
      <c r="B10" s="108" t="s">
        <v>56</v>
      </c>
      <c r="C10" s="39">
        <v>32</v>
      </c>
      <c r="D10" s="39" t="s">
        <v>55</v>
      </c>
      <c r="E10" s="39">
        <v>250</v>
      </c>
      <c r="F10" s="109">
        <f>C10*E10</f>
        <v>8000</v>
      </c>
      <c r="G10" s="39" t="s">
        <v>99</v>
      </c>
      <c r="H10" s="39" t="s">
        <v>115</v>
      </c>
      <c r="I10" s="46"/>
    </row>
    <row r="11" spans="1:9" ht="30.75" customHeight="1" x14ac:dyDescent="0.2">
      <c r="A11" s="39">
        <v>2</v>
      </c>
      <c r="B11" s="116" t="s">
        <v>110</v>
      </c>
      <c r="C11" s="39">
        <v>3</v>
      </c>
      <c r="D11" s="39" t="s">
        <v>112</v>
      </c>
      <c r="E11" s="39">
        <v>400</v>
      </c>
      <c r="F11" s="109">
        <f>C11*E11</f>
        <v>1200</v>
      </c>
      <c r="G11" s="39" t="s">
        <v>125</v>
      </c>
      <c r="H11" s="39" t="s">
        <v>131</v>
      </c>
      <c r="I11" s="46"/>
    </row>
    <row r="12" spans="1:9" ht="30.75" customHeight="1" x14ac:dyDescent="0.2">
      <c r="A12" s="115">
        <v>3</v>
      </c>
      <c r="B12" s="117" t="s">
        <v>111</v>
      </c>
      <c r="C12" s="115">
        <v>9</v>
      </c>
      <c r="D12" s="115" t="s">
        <v>112</v>
      </c>
      <c r="E12" s="115">
        <v>100</v>
      </c>
      <c r="F12" s="76">
        <f>C12*E12</f>
        <v>900</v>
      </c>
      <c r="G12" s="39" t="s">
        <v>125</v>
      </c>
      <c r="H12" s="39" t="s">
        <v>115</v>
      </c>
      <c r="I12" s="46"/>
    </row>
    <row r="13" spans="1:9" ht="30.75" customHeight="1" x14ac:dyDescent="0.2">
      <c r="A13" s="115">
        <v>4</v>
      </c>
      <c r="B13" s="77" t="s">
        <v>122</v>
      </c>
      <c r="C13" s="115">
        <v>2</v>
      </c>
      <c r="D13" s="115" t="s">
        <v>112</v>
      </c>
      <c r="E13" s="115">
        <v>100</v>
      </c>
      <c r="F13" s="76">
        <f>C13*E13</f>
        <v>200</v>
      </c>
      <c r="G13" s="39" t="s">
        <v>100</v>
      </c>
      <c r="H13" s="39" t="s">
        <v>138</v>
      </c>
      <c r="I13" s="46"/>
    </row>
    <row r="14" spans="1:9" ht="30.75" customHeight="1" x14ac:dyDescent="0.2">
      <c r="A14" s="120">
        <v>5</v>
      </c>
      <c r="B14" s="122" t="s">
        <v>123</v>
      </c>
      <c r="C14" s="120">
        <v>32</v>
      </c>
      <c r="D14" s="115" t="s">
        <v>120</v>
      </c>
      <c r="E14" s="120">
        <v>300</v>
      </c>
      <c r="F14" s="76">
        <f>C14*E14</f>
        <v>9600</v>
      </c>
      <c r="G14" s="115" t="s">
        <v>99</v>
      </c>
      <c r="H14" s="115" t="s">
        <v>115</v>
      </c>
      <c r="I14" s="46"/>
    </row>
    <row r="15" spans="1:9" ht="53.25" customHeight="1" x14ac:dyDescent="0.2">
      <c r="A15" s="180" t="s">
        <v>57</v>
      </c>
      <c r="B15" s="193" t="s">
        <v>54</v>
      </c>
      <c r="C15" s="35"/>
      <c r="D15" s="35"/>
      <c r="E15" s="74"/>
      <c r="F15" s="75">
        <f>SUM(F10:F14)</f>
        <v>19900</v>
      </c>
      <c r="G15" s="82"/>
      <c r="H15" s="82"/>
      <c r="I15" s="46"/>
    </row>
    <row r="16" spans="1:9" ht="36.75" customHeight="1" x14ac:dyDescent="0.2">
      <c r="I16" s="46"/>
    </row>
    <row r="17" spans="1:9" ht="51.75" customHeight="1" x14ac:dyDescent="0.2">
      <c r="A17" s="90"/>
      <c r="I17" s="46"/>
    </row>
    <row r="18" spans="1:9" ht="27" customHeight="1" x14ac:dyDescent="0.2">
      <c r="I18" s="46"/>
    </row>
    <row r="19" spans="1:9" ht="56.25" customHeight="1" x14ac:dyDescent="0.2">
      <c r="I19" s="46"/>
    </row>
    <row r="20" spans="1:9" ht="27" customHeight="1" x14ac:dyDescent="0.2">
      <c r="I20" s="46"/>
    </row>
    <row r="21" spans="1:9" ht="27" customHeight="1" x14ac:dyDescent="0.2">
      <c r="I21" s="46"/>
    </row>
    <row r="22" spans="1:9" ht="55.5" customHeight="1" x14ac:dyDescent="0.2">
      <c r="I22" s="46"/>
    </row>
    <row r="23" spans="1:9" x14ac:dyDescent="0.2">
      <c r="I23" s="46"/>
    </row>
    <row r="24" spans="1:9" x14ac:dyDescent="0.2">
      <c r="I24" s="46"/>
    </row>
    <row r="25" spans="1:9" x14ac:dyDescent="0.2">
      <c r="I25" s="46"/>
    </row>
    <row r="26" spans="1:9" ht="54" customHeight="1" x14ac:dyDescent="0.2">
      <c r="I26" s="46"/>
    </row>
    <row r="27" spans="1:9" x14ac:dyDescent="0.2">
      <c r="I27" s="46"/>
    </row>
    <row r="28" spans="1:9" x14ac:dyDescent="0.2">
      <c r="I28" s="46"/>
    </row>
    <row r="29" spans="1:9" ht="12.75" customHeight="1" x14ac:dyDescent="0.2">
      <c r="I29" s="46"/>
    </row>
    <row r="30" spans="1:9" x14ac:dyDescent="0.2">
      <c r="I30" s="46"/>
    </row>
    <row r="31" spans="1:9" x14ac:dyDescent="0.2">
      <c r="I31" s="46"/>
    </row>
    <row r="32" spans="1:9" x14ac:dyDescent="0.2">
      <c r="I32" s="46"/>
    </row>
    <row r="33" spans="9:9" x14ac:dyDescent="0.2">
      <c r="I33" s="46"/>
    </row>
    <row r="34" spans="9:9" x14ac:dyDescent="0.2">
      <c r="I34" s="46"/>
    </row>
    <row r="35" spans="9:9" x14ac:dyDescent="0.2">
      <c r="I35" s="46"/>
    </row>
    <row r="36" spans="9:9" x14ac:dyDescent="0.2">
      <c r="I36" s="46"/>
    </row>
    <row r="37" spans="9:9" x14ac:dyDescent="0.2">
      <c r="I37" s="46"/>
    </row>
    <row r="38" spans="9:9" x14ac:dyDescent="0.2">
      <c r="I38" s="46"/>
    </row>
    <row r="39" spans="9:9" x14ac:dyDescent="0.2">
      <c r="I39" s="46"/>
    </row>
    <row r="40" spans="9:9" x14ac:dyDescent="0.2">
      <c r="I40" s="46"/>
    </row>
    <row r="41" spans="9:9" x14ac:dyDescent="0.2">
      <c r="I41" s="46"/>
    </row>
    <row r="42" spans="9:9" x14ac:dyDescent="0.2">
      <c r="I42" s="46"/>
    </row>
    <row r="43" spans="9:9" x14ac:dyDescent="0.2">
      <c r="I43" s="46"/>
    </row>
    <row r="44" spans="9:9" x14ac:dyDescent="0.2">
      <c r="I44" s="46"/>
    </row>
    <row r="45" spans="9:9" x14ac:dyDescent="0.2">
      <c r="I45" s="46"/>
    </row>
    <row r="46" spans="9:9" x14ac:dyDescent="0.2">
      <c r="I46" s="46"/>
    </row>
    <row r="47" spans="9:9" x14ac:dyDescent="0.2">
      <c r="I47" s="46"/>
    </row>
    <row r="48" spans="9:9" x14ac:dyDescent="0.2">
      <c r="I48" s="46"/>
    </row>
    <row r="49" spans="9:9" x14ac:dyDescent="0.2">
      <c r="I49" s="46"/>
    </row>
    <row r="50" spans="9:9" x14ac:dyDescent="0.2">
      <c r="I50" s="46"/>
    </row>
    <row r="51" spans="9:9" x14ac:dyDescent="0.2">
      <c r="I51" s="46"/>
    </row>
    <row r="52" spans="9:9" x14ac:dyDescent="0.2">
      <c r="I52" s="46"/>
    </row>
    <row r="53" spans="9:9" x14ac:dyDescent="0.2">
      <c r="I53" s="46"/>
    </row>
    <row r="54" spans="9:9" x14ac:dyDescent="0.2">
      <c r="I54" s="46"/>
    </row>
    <row r="55" spans="9:9" x14ac:dyDescent="0.2">
      <c r="I55" s="46"/>
    </row>
  </sheetData>
  <mergeCells count="7">
    <mergeCell ref="A15:B15"/>
    <mergeCell ref="A1:H1"/>
    <mergeCell ref="A3:H3"/>
    <mergeCell ref="A4:H4"/>
    <mergeCell ref="A5:H5"/>
    <mergeCell ref="A9:B9"/>
    <mergeCell ref="A2:H2"/>
  </mergeCells>
  <printOptions horizontalCentered="1"/>
  <pageMargins left="0.11811023622047245" right="0.11811023622047245" top="0.15748031496062992" bottom="0.15748031496062992" header="0.11811023622047245" footer="0.11811023622047245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B16" sqref="B16"/>
    </sheetView>
  </sheetViews>
  <sheetFormatPr defaultRowHeight="12.75" x14ac:dyDescent="0.2"/>
  <cols>
    <col min="1" max="1" width="41.28515625" customWidth="1"/>
    <col min="2" max="2" width="17.5703125" customWidth="1"/>
    <col min="6" max="6" width="15.7109375" customWidth="1"/>
  </cols>
  <sheetData>
    <row r="3" spans="1:3" x14ac:dyDescent="0.2">
      <c r="A3" s="136" t="s">
        <v>74</v>
      </c>
      <c r="B3" s="136"/>
    </row>
    <row r="4" spans="1:3" ht="45" customHeight="1" x14ac:dyDescent="0.2">
      <c r="A4" s="76" t="s">
        <v>58</v>
      </c>
      <c r="B4" s="40" t="s">
        <v>76</v>
      </c>
      <c r="C4" s="76" t="s">
        <v>73</v>
      </c>
    </row>
    <row r="5" spans="1:3" x14ac:dyDescent="0.2">
      <c r="A5" s="77" t="s">
        <v>59</v>
      </c>
      <c r="B5" s="78">
        <f>'Goods &amp; Works'!E16</f>
        <v>36000</v>
      </c>
      <c r="C5" s="103">
        <f>B5/$B$10</f>
        <v>7.3469387755102047E-2</v>
      </c>
    </row>
    <row r="6" spans="1:3" x14ac:dyDescent="0.2">
      <c r="A6" s="30" t="s">
        <v>60</v>
      </c>
      <c r="B6" s="78">
        <f>Consultants!E37</f>
        <v>291500</v>
      </c>
      <c r="C6" s="103">
        <f>B6/$B$10</f>
        <v>0.5948979591836735</v>
      </c>
    </row>
    <row r="7" spans="1:3" x14ac:dyDescent="0.2">
      <c r="A7" s="30" t="s">
        <v>109</v>
      </c>
      <c r="B7" s="79">
        <f>Training!E16</f>
        <v>120000</v>
      </c>
      <c r="C7" s="103">
        <f>B7/$B$10</f>
        <v>0.24489795918367346</v>
      </c>
    </row>
    <row r="8" spans="1:3" x14ac:dyDescent="0.2">
      <c r="A8" s="30" t="s">
        <v>61</v>
      </c>
      <c r="B8" s="78">
        <f>'Operational costs'!F15</f>
        <v>19900</v>
      </c>
      <c r="C8" s="103">
        <f>B8/$B$10</f>
        <v>4.0612244897959185E-2</v>
      </c>
    </row>
    <row r="9" spans="1:3" x14ac:dyDescent="0.2">
      <c r="A9" s="30" t="s">
        <v>146</v>
      </c>
      <c r="B9" s="78">
        <v>22600</v>
      </c>
      <c r="C9" s="103">
        <f>B9/$B$10</f>
        <v>4.6122448979591835E-2</v>
      </c>
    </row>
    <row r="10" spans="1:3" ht="15" x14ac:dyDescent="0.25">
      <c r="A10" s="80" t="s">
        <v>62</v>
      </c>
      <c r="B10" s="81">
        <f>SUM(B5:B9)</f>
        <v>490000</v>
      </c>
      <c r="C10" s="102">
        <f>SUM(C5:C9)</f>
        <v>1</v>
      </c>
    </row>
    <row r="15" spans="1:3" x14ac:dyDescent="0.2">
      <c r="B15" s="96"/>
    </row>
    <row r="16" spans="1:3" x14ac:dyDescent="0.2">
      <c r="B16" s="97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Goods &amp; Works</vt:lpstr>
      <vt:lpstr>Consultants</vt:lpstr>
      <vt:lpstr>Training</vt:lpstr>
      <vt:lpstr>Operational costs</vt:lpstr>
      <vt:lpstr>TOTALLY</vt:lpstr>
      <vt:lpstr>Consultants!Заголовки_для_печати</vt:lpstr>
      <vt:lpstr>'Goods &amp; Works'!Заголовки_для_печати</vt:lpstr>
      <vt:lpstr>Training!Заголовки_для_печати</vt:lpstr>
    </vt:vector>
  </TitlesOfParts>
  <Company>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WB21062</dc:creator>
  <cp:lastModifiedBy>1</cp:lastModifiedBy>
  <cp:lastPrinted>2013-04-10T10:21:15Z</cp:lastPrinted>
  <dcterms:created xsi:type="dcterms:W3CDTF">2003-03-24T15:40:07Z</dcterms:created>
  <dcterms:modified xsi:type="dcterms:W3CDTF">2013-04-10T16:50:14Z</dcterms:modified>
</cp:coreProperties>
</file>