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TSOC\ITSKI\IDU\Reports to be catalogued\Project Related\To number and process (lowest priority)\"/>
    </mc:Choice>
  </mc:AlternateContent>
  <bookViews>
    <workbookView xWindow="0" yWindow="0" windowWidth="11112" windowHeight="2736" tabRatio="833"/>
  </bookViews>
  <sheets>
    <sheet name="Procurement Plan" sheetId="24" r:id="rId1"/>
  </sheets>
  <definedNames>
    <definedName name="_xlnm.Print_Area" localSheetId="0">'Procurement Plan'!$A$1:$P$25</definedName>
    <definedName name="_xlnm.Print_Titles" localSheetId="0">'Procurement Plan'!$A:$A,'Procurement Plan'!$5:$5</definedName>
  </definedNames>
  <calcPr calcId="171027" concurrentCalc="0"/>
</workbook>
</file>

<file path=xl/calcChain.xml><?xml version="1.0" encoding="utf-8"?>
<calcChain xmlns="http://schemas.openxmlformats.org/spreadsheetml/2006/main">
  <c r="G6" i="24" l="1"/>
  <c r="G7" i="24"/>
  <c r="G12" i="24"/>
  <c r="G14" i="24"/>
  <c r="G11" i="24"/>
  <c r="G9" i="24"/>
</calcChain>
</file>

<file path=xl/sharedStrings.xml><?xml version="1.0" encoding="utf-8"?>
<sst xmlns="http://schemas.openxmlformats.org/spreadsheetml/2006/main" count="103" uniqueCount="68">
  <si>
    <t>Remark</t>
  </si>
  <si>
    <t xml:space="preserve"> PROCUREMENT PLAN of GOODS, WORKS and Non-CS</t>
  </si>
  <si>
    <t>Under ……………………………….SAHEP Project (part of IUH)</t>
  </si>
  <si>
    <t>Package No.</t>
  </si>
  <si>
    <t>Package name</t>
  </si>
  <si>
    <t>Type
of Proc</t>
  </si>
  <si>
    <t>Proc Method</t>
  </si>
  <si>
    <t>PQ/Initial Selection</t>
  </si>
  <si>
    <t>Type of Bank's review</t>
  </si>
  <si>
    <t>Est Cost 
mil USD</t>
  </si>
  <si>
    <t>Draft BD completion</t>
  </si>
  <si>
    <t>Bank NOL</t>
  </si>
  <si>
    <t>Bid invitation</t>
  </si>
  <si>
    <t>Bid submission/
opening</t>
  </si>
  <si>
    <t>Bid evaluation report (BER)</t>
  </si>
  <si>
    <t>Bank NOL to BER</t>
  </si>
  <si>
    <t>Contract signing</t>
  </si>
  <si>
    <t>Contract period</t>
  </si>
  <si>
    <t>Responsibility for preparing TOR, Procurement procedure</t>
  </si>
  <si>
    <t>DD Consul.</t>
  </si>
  <si>
    <t>Goods</t>
  </si>
  <si>
    <t xml:space="preserve">RFB (Open, National, Single Stage One Envelope)  </t>
  </si>
  <si>
    <t>No</t>
  </si>
  <si>
    <t>Post</t>
  </si>
  <si>
    <t>Sep-2017</t>
  </si>
  <si>
    <t>Oct-2017</t>
  </si>
  <si>
    <t>Nov-2017</t>
  </si>
  <si>
    <t xml:space="preserve">Works </t>
  </si>
  <si>
    <t>Works</t>
  </si>
  <si>
    <t>Prior</t>
  </si>
  <si>
    <t>Total cost of Goods and Works</t>
  </si>
  <si>
    <t>Measuring devices base on electronic technology application</t>
  </si>
  <si>
    <t xml:space="preserve">RFB (Open, International, Single Stage One Envelope)  </t>
  </si>
  <si>
    <t>Electrical and Electronics Process Simulation Systems</t>
  </si>
  <si>
    <t>Construction of Campus Infrastructure (Ground backfill; Fence; Local roads; Overall power supply ground; Overall water supply; zones of environmental treatment system,…)</t>
  </si>
  <si>
    <t>Construction for 07 Lecture Buildings, Indoor systems of Technical Infrastructure and Machinery foundations for Outdoor Laboratories Devices</t>
  </si>
  <si>
    <t>10 months</t>
  </si>
  <si>
    <t>N/A</t>
  </si>
  <si>
    <t>Subcomponent 1.3: Industrial University of Ho Chi Minh City (IUH) - Outcome Area One: Improved Research.</t>
  </si>
  <si>
    <t>Subcomponent 1.3: Industrial University of Ho Chi Minh City (IUH) - Outcome Area Two: Improved Teaching</t>
  </si>
  <si>
    <t>Lot 1</t>
  </si>
  <si>
    <t>Lot 2</t>
  </si>
  <si>
    <t>Electrical and Electronics Devices and Accessories</t>
  </si>
  <si>
    <t>Chemistry Practical - Experiment Devices and Chemicals, Accessories to Replace Obsolete - Damaged practice equipment at Existing Campus</t>
  </si>
  <si>
    <t>CNC, CAD/CAM Metal Cutting devices</t>
  </si>
  <si>
    <t>Construction of Mechanical Buildings; Information Technology buildings; Automobile Technical buildings</t>
  </si>
  <si>
    <t>Construction of Combination works for Electrical - Electronics buildings</t>
  </si>
  <si>
    <t>Lot 3</t>
  </si>
  <si>
    <t>24 months</t>
  </si>
  <si>
    <t>27 months</t>
  </si>
  <si>
    <t>28 months</t>
  </si>
  <si>
    <t>IUH-G1</t>
  </si>
  <si>
    <t>IUH-G2</t>
  </si>
  <si>
    <t>Delivery and Payment from 2017 to 2019 to adapt Civil work Schedule of New Campus</t>
  </si>
  <si>
    <t>IUH-G3</t>
  </si>
  <si>
    <t>IUH-G4</t>
  </si>
  <si>
    <t>Chemistry Analysis Devices base on high technology at New Campus</t>
  </si>
  <si>
    <t>IUH-G5</t>
  </si>
  <si>
    <t>IUH-CW1</t>
  </si>
  <si>
    <t>IUH-CW2</t>
  </si>
  <si>
    <t>Construction of Institute of Biology and Food; Institute of Environmental Sciences, Engineering and Management; Faculty of Chemical Engineering</t>
  </si>
  <si>
    <r>
      <t xml:space="preserve">Workshop's devices, Accessories to repair Obsolete - damaged Practice Equipment for Automotive Enginering Faculty at </t>
    </r>
    <r>
      <rPr>
        <u/>
        <sz val="12"/>
        <rFont val="Times New Roman"/>
        <family val="1"/>
      </rPr>
      <t>Existing Campus</t>
    </r>
    <r>
      <rPr>
        <sz val="12"/>
        <rFont val="Times New Roman"/>
        <family val="1"/>
      </rPr>
      <t>. 
Practical Equipment and Motor devices includes Cars, Truck, Engine,... at E</t>
    </r>
    <r>
      <rPr>
        <u/>
        <sz val="12"/>
        <rFont val="Times New Roman"/>
        <family val="1"/>
      </rPr>
      <t>xisting and New Campus</t>
    </r>
  </si>
  <si>
    <r>
      <t xml:space="preserve">Chemicals Standards, Procedures - Methods - International Standards - Industrial Patents, Analysis equipment are the high Precision tools, Accessories and Laboratory Materials to make Process Simulation system, Experiment devices, which are specific blocks Chemicals Industry - Environment - Biotechnology - Food technology at </t>
    </r>
    <r>
      <rPr>
        <b/>
        <u/>
        <sz val="12"/>
        <rFont val="Times New Roman"/>
        <family val="1"/>
      </rPr>
      <t>New and Existing Campuses</t>
    </r>
  </si>
  <si>
    <r>
      <t>Office facilities, furniture for labs of the Faculties at E</t>
    </r>
    <r>
      <rPr>
        <u/>
        <sz val="12"/>
        <rFont val="Times New Roman"/>
        <family val="1"/>
      </rPr>
      <t>xisting Campus and New Campus</t>
    </r>
    <r>
      <rPr>
        <sz val="12"/>
        <rFont val="Times New Roman"/>
        <family val="1"/>
      </rPr>
      <t xml:space="preserve"> </t>
    </r>
  </si>
  <si>
    <r>
      <t>New Procurement of modern practice devices with high technology, which must be set to connect with Infrastructure of Rooms at</t>
    </r>
    <r>
      <rPr>
        <b/>
        <u/>
        <sz val="12"/>
        <rFont val="Times New Roman"/>
        <family val="1"/>
      </rPr>
      <t xml:space="preserve"> New Campus</t>
    </r>
    <r>
      <rPr>
        <b/>
        <sz val="12"/>
        <rFont val="Times New Roman"/>
        <family val="1"/>
      </rPr>
      <t>, includes CNC in CAD/CAM Equipment Factories, Electrical - Electronic Process Simulation System combined from a lot of materials according to specialized requirements</t>
    </r>
  </si>
  <si>
    <t>6 months</t>
  </si>
  <si>
    <t xml:space="preserve">Portable tools and Hand tools </t>
  </si>
  <si>
    <r>
      <t xml:space="preserve">Procurement of Measuring devices, Replacing Accessories, Equipment of Electrical and Electronic Workshop, which are set at </t>
    </r>
    <r>
      <rPr>
        <b/>
        <u/>
        <sz val="12"/>
        <rFont val="Times New Roman"/>
        <family val="1"/>
      </rPr>
      <t>Existing Campus</t>
    </r>
    <r>
      <rPr>
        <b/>
        <sz val="12"/>
        <rFont val="Times New Roman"/>
        <family val="1"/>
      </rPr>
      <t xml:space="preserve"> to modify for obsolete or damaged practice equipment; and
Portable tools and Hand tools for the </t>
    </r>
    <r>
      <rPr>
        <b/>
        <u/>
        <sz val="12"/>
        <rFont val="Times New Roman"/>
        <family val="1"/>
      </rPr>
      <t>Existing Campus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</si>
</sst>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F800]dddd\,\ mmmm\ dd\,\ yyyy"/>
  </numFmts>
  <fonts count="20">
    <font>
      <sz val="11"/>
      <color theme="1"/>
      <name val="Calibri"/>
      <family val="2"/>
      <charset val="163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b/>
      <u/>
      <sz val="12"/>
      <name val="Times New Roman"/>
      <family val="1"/>
    </font>
    <font>
      <sz val="12"/>
      <name val="VNI-Times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2"/>
    </font>
    <font>
      <sz val="10"/>
      <color theme="1"/>
      <name val=".VnTime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VNI-Times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3" fillId="0" borderId="0"/>
    <xf numFmtId="0" fontId="6" fillId="0" borderId="0"/>
    <xf numFmtId="0" fontId="15" fillId="0" borderId="0"/>
  </cellStyleXfs>
  <cellXfs count="112">
    <xf numFmtId="0" fontId="0" fillId="0" borderId="0" xfId="0"/>
    <xf numFmtId="49" fontId="3" fillId="3" borderId="0" xfId="20" applyNumberFormat="1" applyFont="1" applyFill="1" applyAlignment="1">
      <alignment vertical="center"/>
    </xf>
    <xf numFmtId="3" fontId="3" fillId="3" borderId="0" xfId="20" applyNumberFormat="1" applyFont="1" applyFill="1" applyAlignment="1">
      <alignment horizontal="right" vertical="center"/>
    </xf>
    <xf numFmtId="0" fontId="3" fillId="3" borderId="0" xfId="20" applyNumberFormat="1" applyFont="1" applyFill="1" applyAlignment="1">
      <alignment horizontal="right" vertical="center"/>
    </xf>
    <xf numFmtId="0" fontId="3" fillId="3" borderId="0" xfId="20" applyNumberFormat="1" applyFont="1" applyFill="1" applyAlignment="1">
      <alignment horizontal="center" vertical="center"/>
    </xf>
    <xf numFmtId="0" fontId="2" fillId="3" borderId="0" xfId="20" applyNumberFormat="1" applyFont="1" applyFill="1" applyAlignment="1">
      <alignment horizontal="center" vertical="center"/>
    </xf>
    <xf numFmtId="0" fontId="2" fillId="3" borderId="0" xfId="20" applyNumberFormat="1" applyFont="1" applyFill="1" applyAlignment="1">
      <alignment horizontal="right" vertical="center"/>
    </xf>
    <xf numFmtId="49" fontId="2" fillId="3" borderId="0" xfId="20" applyNumberFormat="1" applyFont="1" applyFill="1" applyAlignment="1">
      <alignment horizontal="right" vertical="center" wrapText="1"/>
    </xf>
    <xf numFmtId="3" fontId="2" fillId="3" borderId="0" xfId="8" applyNumberFormat="1" applyFont="1" applyFill="1" applyAlignment="1">
      <alignment horizontal="left" vertical="center"/>
    </xf>
    <xf numFmtId="49" fontId="3" fillId="3" borderId="0" xfId="20" applyNumberFormat="1" applyFont="1" applyFill="1" applyAlignment="1">
      <alignment horizontal="center" vertical="center"/>
    </xf>
    <xf numFmtId="3" fontId="8" fillId="3" borderId="0" xfId="20" applyNumberFormat="1" applyFont="1" applyFill="1" applyBorder="1" applyAlignment="1">
      <alignment horizontal="right" vertical="center" wrapText="1"/>
    </xf>
    <xf numFmtId="0" fontId="2" fillId="3" borderId="0" xfId="20" applyNumberFormat="1" applyFont="1" applyFill="1" applyBorder="1" applyAlignment="1">
      <alignment horizontal="center" vertical="center" wrapText="1"/>
    </xf>
    <xf numFmtId="49" fontId="2" fillId="3" borderId="0" xfId="20" applyNumberFormat="1" applyFont="1" applyFill="1" applyBorder="1" applyAlignment="1">
      <alignment horizontal="center" vertical="center" wrapText="1"/>
    </xf>
    <xf numFmtId="3" fontId="2" fillId="3" borderId="0" xfId="20" applyNumberFormat="1" applyFont="1" applyFill="1" applyBorder="1" applyAlignment="1">
      <alignment horizontal="center" vertical="center" wrapText="1"/>
    </xf>
    <xf numFmtId="49" fontId="3" fillId="3" borderId="0" xfId="20" applyNumberFormat="1" applyFont="1" applyFill="1" applyBorder="1" applyAlignment="1">
      <alignment horizontal="center" vertical="center" wrapText="1"/>
    </xf>
    <xf numFmtId="49" fontId="2" fillId="4" borderId="5" xfId="20" applyNumberFormat="1" applyFont="1" applyFill="1" applyBorder="1" applyAlignment="1">
      <alignment horizontal="center" vertical="center" wrapText="1"/>
    </xf>
    <xf numFmtId="49" fontId="2" fillId="4" borderId="6" xfId="20" applyNumberFormat="1" applyFont="1" applyFill="1" applyBorder="1" applyAlignment="1">
      <alignment horizontal="center" vertical="center" wrapText="1"/>
    </xf>
    <xf numFmtId="49" fontId="3" fillId="3" borderId="7" xfId="20" applyNumberFormat="1" applyFont="1" applyFill="1" applyBorder="1" applyAlignment="1">
      <alignment horizontal="center" vertical="center" wrapText="1"/>
    </xf>
    <xf numFmtId="49" fontId="9" fillId="3" borderId="7" xfId="20" applyNumberFormat="1" applyFont="1" applyFill="1" applyBorder="1" applyAlignment="1">
      <alignment horizontal="center" vertical="center" wrapText="1"/>
    </xf>
    <xf numFmtId="17" fontId="3" fillId="3" borderId="7" xfId="20" quotePrefix="1" applyNumberFormat="1" applyFont="1" applyFill="1" applyBorder="1" applyAlignment="1">
      <alignment horizontal="center" vertical="center" wrapText="1"/>
    </xf>
    <xf numFmtId="3" fontId="3" fillId="3" borderId="7" xfId="20" applyNumberFormat="1" applyFont="1" applyFill="1" applyBorder="1" applyAlignment="1">
      <alignment horizontal="center" vertical="center" wrapText="1"/>
    </xf>
    <xf numFmtId="49" fontId="3" fillId="3" borderId="8" xfId="20" applyNumberFormat="1" applyFont="1" applyFill="1" applyBorder="1" applyAlignment="1">
      <alignment horizontal="left" vertical="center"/>
    </xf>
    <xf numFmtId="49" fontId="3" fillId="3" borderId="9" xfId="20" applyNumberFormat="1" applyFont="1" applyFill="1" applyBorder="1" applyAlignment="1">
      <alignment horizontal="left" vertical="center"/>
    </xf>
    <xf numFmtId="3" fontId="16" fillId="0" borderId="0" xfId="20" applyNumberFormat="1" applyFont="1" applyAlignment="1">
      <alignment vertical="center"/>
    </xf>
    <xf numFmtId="49" fontId="16" fillId="0" borderId="0" xfId="20" applyNumberFormat="1" applyFont="1" applyAlignment="1">
      <alignment vertical="center"/>
    </xf>
    <xf numFmtId="49" fontId="2" fillId="3" borderId="10" xfId="20" applyNumberFormat="1" applyFont="1" applyFill="1" applyBorder="1" applyAlignment="1">
      <alignment vertical="center"/>
    </xf>
    <xf numFmtId="49" fontId="3" fillId="3" borderId="11" xfId="20" applyNumberFormat="1" applyFont="1" applyFill="1" applyBorder="1" applyAlignment="1">
      <alignment horizontal="center" vertical="center" wrapText="1"/>
    </xf>
    <xf numFmtId="49" fontId="9" fillId="3" borderId="11" xfId="20" applyNumberFormat="1" applyFont="1" applyFill="1" applyBorder="1" applyAlignment="1">
      <alignment horizontal="center" vertical="center" wrapText="1"/>
    </xf>
    <xf numFmtId="3" fontId="3" fillId="3" borderId="11" xfId="20" applyNumberFormat="1" applyFont="1" applyFill="1" applyBorder="1" applyAlignment="1">
      <alignment horizontal="center" vertical="center" wrapText="1"/>
    </xf>
    <xf numFmtId="0" fontId="3" fillId="3" borderId="7" xfId="20" applyNumberFormat="1" applyFont="1" applyFill="1" applyBorder="1" applyAlignment="1">
      <alignment horizontal="left" vertical="center" wrapText="1"/>
    </xf>
    <xf numFmtId="0" fontId="3" fillId="3" borderId="3" xfId="20" applyNumberFormat="1" applyFont="1" applyFill="1" applyBorder="1" applyAlignment="1">
      <alignment horizontal="left" vertical="center" wrapText="1"/>
    </xf>
    <xf numFmtId="17" fontId="3" fillId="3" borderId="3" xfId="20" quotePrefix="1" applyNumberFormat="1" applyFont="1" applyFill="1" applyBorder="1" applyAlignment="1">
      <alignment horizontal="center" vertical="center" wrapText="1"/>
    </xf>
    <xf numFmtId="3" fontId="3" fillId="3" borderId="3" xfId="20" applyNumberFormat="1" applyFont="1" applyFill="1" applyBorder="1" applyAlignment="1">
      <alignment horizontal="center" vertical="center" wrapText="1"/>
    </xf>
    <xf numFmtId="0" fontId="3" fillId="3" borderId="1" xfId="20" applyNumberFormat="1" applyFont="1" applyFill="1" applyBorder="1" applyAlignment="1">
      <alignment horizontal="left" vertical="center" wrapText="1"/>
    </xf>
    <xf numFmtId="49" fontId="3" fillId="3" borderId="1" xfId="20" applyNumberFormat="1" applyFont="1" applyFill="1" applyBorder="1" applyAlignment="1">
      <alignment horizontal="center" vertical="center" wrapText="1"/>
    </xf>
    <xf numFmtId="49" fontId="9" fillId="3" borderId="1" xfId="20" applyNumberFormat="1" applyFont="1" applyFill="1" applyBorder="1" applyAlignment="1">
      <alignment horizontal="center" vertical="center" wrapText="1"/>
    </xf>
    <xf numFmtId="17" fontId="3" fillId="3" borderId="1" xfId="20" quotePrefix="1" applyNumberFormat="1" applyFont="1" applyFill="1" applyBorder="1" applyAlignment="1">
      <alignment horizontal="center" vertical="center" wrapText="1"/>
    </xf>
    <xf numFmtId="3" fontId="3" fillId="3" borderId="1" xfId="20" applyNumberFormat="1" applyFont="1" applyFill="1" applyBorder="1" applyAlignment="1">
      <alignment horizontal="center" vertical="center" wrapText="1"/>
    </xf>
    <xf numFmtId="0" fontId="3" fillId="3" borderId="2" xfId="20" applyNumberFormat="1" applyFont="1" applyFill="1" applyBorder="1" applyAlignment="1">
      <alignment horizontal="left" vertical="center" wrapText="1"/>
    </xf>
    <xf numFmtId="49" fontId="3" fillId="3" borderId="2" xfId="20" applyNumberFormat="1" applyFont="1" applyFill="1" applyBorder="1" applyAlignment="1">
      <alignment horizontal="center" vertical="center" wrapText="1"/>
    </xf>
    <xf numFmtId="49" fontId="9" fillId="3" borderId="2" xfId="20" applyNumberFormat="1" applyFont="1" applyFill="1" applyBorder="1" applyAlignment="1">
      <alignment horizontal="center" vertical="center" wrapText="1"/>
    </xf>
    <xf numFmtId="17" fontId="3" fillId="3" borderId="2" xfId="20" quotePrefix="1" applyNumberFormat="1" applyFont="1" applyFill="1" applyBorder="1" applyAlignment="1">
      <alignment horizontal="center" vertical="center" wrapText="1"/>
    </xf>
    <xf numFmtId="3" fontId="3" fillId="3" borderId="2" xfId="20" applyNumberFormat="1" applyFont="1" applyFill="1" applyBorder="1" applyAlignment="1">
      <alignment horizontal="center" vertical="center" wrapText="1"/>
    </xf>
    <xf numFmtId="49" fontId="3" fillId="3" borderId="3" xfId="20" applyNumberFormat="1" applyFont="1" applyFill="1" applyBorder="1" applyAlignment="1">
      <alignment horizontal="center" vertical="center" wrapText="1"/>
    </xf>
    <xf numFmtId="49" fontId="9" fillId="3" borderId="3" xfId="20" applyNumberFormat="1" applyFont="1" applyFill="1" applyBorder="1" applyAlignment="1">
      <alignment horizontal="center" vertical="center" wrapText="1"/>
    </xf>
    <xf numFmtId="49" fontId="2" fillId="4" borderId="7" xfId="20" applyNumberFormat="1" applyFont="1" applyFill="1" applyBorder="1" applyAlignment="1">
      <alignment horizontal="center" vertical="center" wrapText="1"/>
    </xf>
    <xf numFmtId="0" fontId="2" fillId="4" borderId="7" xfId="20" applyNumberFormat="1" applyFont="1" applyFill="1" applyBorder="1" applyAlignment="1">
      <alignment horizontal="center" vertical="center" wrapText="1"/>
    </xf>
    <xf numFmtId="3" fontId="2" fillId="4" borderId="7" xfId="20" applyNumberFormat="1" applyFont="1" applyFill="1" applyBorder="1" applyAlignment="1">
      <alignment horizontal="center" vertical="center" wrapText="1"/>
    </xf>
    <xf numFmtId="49" fontId="2" fillId="4" borderId="11" xfId="20" applyNumberFormat="1" applyFont="1" applyFill="1" applyBorder="1" applyAlignment="1">
      <alignment horizontal="center" vertical="center" wrapText="1"/>
    </xf>
    <xf numFmtId="0" fontId="2" fillId="4" borderId="11" xfId="20" applyNumberFormat="1" applyFont="1" applyFill="1" applyBorder="1" applyAlignment="1">
      <alignment horizontal="center" vertical="center" wrapText="1"/>
    </xf>
    <xf numFmtId="3" fontId="2" fillId="4" borderId="11" xfId="20" applyNumberFormat="1" applyFont="1" applyFill="1" applyBorder="1" applyAlignment="1">
      <alignment horizontal="center" vertical="center" wrapText="1"/>
    </xf>
    <xf numFmtId="49" fontId="2" fillId="4" borderId="7" xfId="20" applyNumberFormat="1" applyFont="1" applyFill="1" applyBorder="1" applyAlignment="1">
      <alignment horizontal="left" vertical="center"/>
    </xf>
    <xf numFmtId="0" fontId="1" fillId="4" borderId="7" xfId="20" applyNumberFormat="1" applyFont="1" applyFill="1" applyBorder="1" applyAlignment="1">
      <alignment horizontal="center" vertical="center" wrapText="1"/>
    </xf>
    <xf numFmtId="164" fontId="3" fillId="3" borderId="3" xfId="20" applyNumberFormat="1" applyFont="1" applyFill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right" vertical="center" wrapText="1"/>
    </xf>
    <xf numFmtId="164" fontId="3" fillId="3" borderId="1" xfId="20" applyNumberFormat="1" applyFont="1" applyFill="1" applyBorder="1" applyAlignment="1">
      <alignment horizontal="center" vertical="center" wrapText="1"/>
    </xf>
    <xf numFmtId="3" fontId="3" fillId="0" borderId="2" xfId="20" applyNumberFormat="1" applyFont="1" applyBorder="1" applyAlignment="1">
      <alignment horizontal="right" vertical="center" wrapText="1"/>
    </xf>
    <xf numFmtId="164" fontId="3" fillId="3" borderId="2" xfId="20" applyNumberFormat="1" applyFont="1" applyFill="1" applyBorder="1" applyAlignment="1">
      <alignment horizontal="center" vertical="center" wrapText="1"/>
    </xf>
    <xf numFmtId="3" fontId="3" fillId="0" borderId="7" xfId="20" applyNumberFormat="1" applyFont="1" applyBorder="1" applyAlignment="1">
      <alignment horizontal="right" vertical="center" wrapText="1"/>
    </xf>
    <xf numFmtId="164" fontId="3" fillId="3" borderId="7" xfId="20" applyNumberFormat="1" applyFont="1" applyFill="1" applyBorder="1" applyAlignment="1">
      <alignment horizontal="center" vertical="center" wrapText="1"/>
    </xf>
    <xf numFmtId="49" fontId="2" fillId="2" borderId="11" xfId="20" applyNumberFormat="1" applyFont="1" applyFill="1" applyBorder="1" applyAlignment="1">
      <alignment horizontal="left" vertical="center"/>
    </xf>
    <xf numFmtId="0" fontId="2" fillId="3" borderId="11" xfId="20" applyNumberFormat="1" applyFont="1" applyFill="1" applyBorder="1" applyAlignment="1">
      <alignment horizontal="left" vertical="center" wrapText="1"/>
    </xf>
    <xf numFmtId="3" fontId="2" fillId="0" borderId="11" xfId="20" applyNumberFormat="1" applyFont="1" applyFill="1" applyBorder="1" applyAlignment="1">
      <alignment horizontal="right" vertical="center" wrapText="1"/>
    </xf>
    <xf numFmtId="0" fontId="3" fillId="3" borderId="11" xfId="20" applyNumberFormat="1" applyFont="1" applyFill="1" applyBorder="1" applyAlignment="1">
      <alignment horizontal="center" vertical="center" wrapText="1"/>
    </xf>
    <xf numFmtId="0" fontId="3" fillId="3" borderId="1" xfId="20" quotePrefix="1" applyNumberFormat="1" applyFont="1" applyFill="1" applyBorder="1" applyAlignment="1">
      <alignment horizontal="left" vertical="center" wrapText="1"/>
    </xf>
    <xf numFmtId="49" fontId="3" fillId="0" borderId="1" xfId="20" quotePrefix="1" applyNumberFormat="1" applyFont="1" applyFill="1" applyBorder="1" applyAlignment="1">
      <alignment horizontal="center" vertical="center" wrapText="1"/>
    </xf>
    <xf numFmtId="49" fontId="2" fillId="2" borderId="3" xfId="20" applyNumberFormat="1" applyFont="1" applyFill="1" applyBorder="1" applyAlignment="1">
      <alignment horizontal="left" vertical="center" wrapText="1"/>
    </xf>
    <xf numFmtId="49" fontId="2" fillId="2" borderId="7" xfId="20" applyNumberFormat="1" applyFont="1" applyFill="1" applyBorder="1" applyAlignment="1">
      <alignment horizontal="left" vertical="center" wrapText="1"/>
    </xf>
    <xf numFmtId="0" fontId="3" fillId="3" borderId="4" xfId="20" applyNumberFormat="1" applyFont="1" applyFill="1" applyBorder="1" applyAlignment="1">
      <alignment horizontal="left" vertical="center" wrapText="1"/>
    </xf>
    <xf numFmtId="49" fontId="3" fillId="3" borderId="4" xfId="20" applyNumberFormat="1" applyFont="1" applyFill="1" applyBorder="1" applyAlignment="1">
      <alignment horizontal="center" vertical="center" wrapText="1"/>
    </xf>
    <xf numFmtId="49" fontId="9" fillId="3" borderId="4" xfId="20" applyNumberFormat="1" applyFont="1" applyFill="1" applyBorder="1" applyAlignment="1">
      <alignment horizontal="center" vertical="center" wrapText="1"/>
    </xf>
    <xf numFmtId="3" fontId="3" fillId="0" borderId="4" xfId="20" applyNumberFormat="1" applyFont="1" applyBorder="1" applyAlignment="1">
      <alignment horizontal="right" vertical="center" wrapText="1"/>
    </xf>
    <xf numFmtId="17" fontId="3" fillId="3" borderId="4" xfId="20" quotePrefix="1" applyNumberFormat="1" applyFont="1" applyFill="1" applyBorder="1" applyAlignment="1">
      <alignment horizontal="center" vertical="center" wrapText="1"/>
    </xf>
    <xf numFmtId="3" fontId="3" fillId="3" borderId="4" xfId="20" applyNumberFormat="1" applyFont="1" applyFill="1" applyBorder="1" applyAlignment="1">
      <alignment horizontal="center" vertical="center" wrapText="1"/>
    </xf>
    <xf numFmtId="164" fontId="3" fillId="3" borderId="4" xfId="20" applyNumberFormat="1" applyFont="1" applyFill="1" applyBorder="1" applyAlignment="1">
      <alignment horizontal="center" vertical="center" wrapText="1"/>
    </xf>
    <xf numFmtId="17" fontId="3" fillId="0" borderId="3" xfId="20" quotePrefix="1" applyNumberFormat="1" applyFont="1" applyFill="1" applyBorder="1" applyAlignment="1">
      <alignment horizontal="center" vertical="center" wrapText="1"/>
    </xf>
    <xf numFmtId="3" fontId="3" fillId="0" borderId="3" xfId="20" applyNumberFormat="1" applyFont="1" applyFill="1" applyBorder="1" applyAlignment="1">
      <alignment horizontal="center" vertical="center" wrapText="1"/>
    </xf>
    <xf numFmtId="49" fontId="3" fillId="2" borderId="1" xfId="20" applyNumberFormat="1" applyFont="1" applyFill="1" applyBorder="1" applyAlignment="1">
      <alignment horizontal="right" vertical="center" wrapText="1"/>
    </xf>
    <xf numFmtId="49" fontId="3" fillId="2" borderId="2" xfId="20" applyNumberFormat="1" applyFont="1" applyFill="1" applyBorder="1" applyAlignment="1">
      <alignment horizontal="right" vertical="center" wrapText="1"/>
    </xf>
    <xf numFmtId="49" fontId="3" fillId="2" borderId="4" xfId="20" applyNumberFormat="1" applyFont="1" applyFill="1" applyBorder="1" applyAlignment="1">
      <alignment horizontal="right" vertical="center" wrapText="1"/>
    </xf>
    <xf numFmtId="49" fontId="3" fillId="2" borderId="1" xfId="20" applyNumberFormat="1" applyFont="1" applyFill="1" applyBorder="1" applyAlignment="1">
      <alignment horizontal="left" vertical="center" wrapText="1"/>
    </xf>
    <xf numFmtId="49" fontId="3" fillId="2" borderId="2" xfId="20" applyNumberFormat="1" applyFont="1" applyFill="1" applyBorder="1" applyAlignment="1">
      <alignment horizontal="left" vertical="center" wrapText="1"/>
    </xf>
    <xf numFmtId="0" fontId="3" fillId="3" borderId="0" xfId="8" applyNumberFormat="1" applyFont="1" applyFill="1" applyBorder="1" applyAlignment="1">
      <alignment horizontal="right" vertical="center" wrapText="1"/>
    </xf>
    <xf numFmtId="3" fontId="2" fillId="4" borderId="7" xfId="20" applyNumberFormat="1" applyFont="1" applyFill="1" applyBorder="1" applyAlignment="1">
      <alignment horizontal="right" vertical="center" wrapText="1"/>
    </xf>
    <xf numFmtId="0" fontId="17" fillId="0" borderId="0" xfId="20" applyNumberFormat="1" applyFont="1" applyAlignment="1">
      <alignment vertical="center"/>
    </xf>
    <xf numFmtId="3" fontId="17" fillId="0" borderId="0" xfId="20" applyNumberFormat="1" applyFont="1" applyAlignment="1">
      <alignment horizontal="right" vertical="center"/>
    </xf>
    <xf numFmtId="0" fontId="16" fillId="0" borderId="0" xfId="20" applyNumberFormat="1" applyFont="1" applyAlignment="1">
      <alignment vertical="center"/>
    </xf>
    <xf numFmtId="49" fontId="16" fillId="0" borderId="0" xfId="20" applyNumberFormat="1" applyFont="1" applyAlignment="1">
      <alignment vertical="center" wrapText="1"/>
    </xf>
    <xf numFmtId="0" fontId="3" fillId="3" borderId="4" xfId="20" quotePrefix="1" applyNumberFormat="1" applyFont="1" applyFill="1" applyBorder="1" applyAlignment="1">
      <alignment horizontal="left" vertical="center" wrapText="1"/>
    </xf>
    <xf numFmtId="49" fontId="3" fillId="0" borderId="4" xfId="20" quotePrefix="1" applyNumberFormat="1" applyFont="1" applyFill="1" applyBorder="1" applyAlignment="1">
      <alignment horizontal="center" vertical="center" wrapText="1"/>
    </xf>
    <xf numFmtId="49" fontId="2" fillId="5" borderId="7" xfId="20" applyNumberFormat="1" applyFont="1" applyFill="1" applyBorder="1" applyAlignment="1">
      <alignment horizontal="left" vertical="center"/>
    </xf>
    <xf numFmtId="0" fontId="2" fillId="5" borderId="7" xfId="20" applyNumberFormat="1" applyFont="1" applyFill="1" applyBorder="1" applyAlignment="1">
      <alignment vertical="center" wrapText="1"/>
    </xf>
    <xf numFmtId="49" fontId="2" fillId="5" borderId="7" xfId="20" applyNumberFormat="1" applyFont="1" applyFill="1" applyBorder="1" applyAlignment="1">
      <alignment horizontal="center" vertical="center" wrapText="1"/>
    </xf>
    <xf numFmtId="3" fontId="2" fillId="5" borderId="7" xfId="20" applyNumberFormat="1" applyFont="1" applyFill="1" applyBorder="1" applyAlignment="1">
      <alignment horizontal="right" vertical="center" wrapText="1"/>
    </xf>
    <xf numFmtId="0" fontId="2" fillId="5" borderId="7" xfId="20" applyNumberFormat="1" applyFont="1" applyFill="1" applyBorder="1" applyAlignment="1">
      <alignment horizontal="right" vertical="center" wrapText="1"/>
    </xf>
    <xf numFmtId="0" fontId="2" fillId="5" borderId="7" xfId="20" quotePrefix="1" applyNumberFormat="1" applyFont="1" applyFill="1" applyBorder="1" applyAlignment="1">
      <alignment horizontal="center" vertical="center" wrapText="1"/>
    </xf>
    <xf numFmtId="0" fontId="2" fillId="5" borderId="7" xfId="20" applyNumberFormat="1" applyFont="1" applyFill="1" applyBorder="1" applyAlignment="1">
      <alignment horizontal="center" vertical="center" wrapText="1"/>
    </xf>
    <xf numFmtId="49" fontId="2" fillId="5" borderId="7" xfId="20" quotePrefix="1" applyNumberFormat="1" applyFont="1" applyFill="1" applyBorder="1" applyAlignment="1">
      <alignment horizontal="center" vertical="center" wrapText="1"/>
    </xf>
    <xf numFmtId="3" fontId="2" fillId="5" borderId="7" xfId="20" quotePrefix="1" applyNumberFormat="1" applyFont="1" applyFill="1" applyBorder="1" applyAlignment="1">
      <alignment horizontal="center" vertical="center" wrapText="1"/>
    </xf>
    <xf numFmtId="2" fontId="16" fillId="0" borderId="0" xfId="20" applyNumberFormat="1" applyFont="1" applyAlignment="1">
      <alignment vertical="center"/>
    </xf>
    <xf numFmtId="49" fontId="2" fillId="3" borderId="3" xfId="20" applyNumberFormat="1" applyFont="1" applyFill="1" applyBorder="1" applyAlignment="1">
      <alignment horizontal="center" vertical="center" wrapText="1"/>
    </xf>
    <xf numFmtId="49" fontId="18" fillId="3" borderId="3" xfId="20" applyNumberFormat="1" applyFont="1" applyFill="1" applyBorder="1" applyAlignment="1">
      <alignment horizontal="center" vertical="center" wrapText="1"/>
    </xf>
    <xf numFmtId="3" fontId="2" fillId="0" borderId="3" xfId="20" applyNumberFormat="1" applyFont="1" applyBorder="1" applyAlignment="1">
      <alignment horizontal="right" vertical="center" wrapText="1"/>
    </xf>
    <xf numFmtId="17" fontId="2" fillId="3" borderId="3" xfId="20" quotePrefix="1" applyNumberFormat="1" applyFont="1" applyFill="1" applyBorder="1" applyAlignment="1">
      <alignment horizontal="center" vertical="center" wrapText="1"/>
    </xf>
    <xf numFmtId="3" fontId="2" fillId="3" borderId="3" xfId="20" applyNumberFormat="1" applyFont="1" applyFill="1" applyBorder="1" applyAlignment="1">
      <alignment horizontal="center" vertical="center" wrapText="1"/>
    </xf>
    <xf numFmtId="0" fontId="2" fillId="3" borderId="3" xfId="20" applyNumberFormat="1" applyFont="1" applyFill="1" applyBorder="1" applyAlignment="1">
      <alignment horizontal="left" vertical="center" wrapText="1"/>
    </xf>
    <xf numFmtId="49" fontId="3" fillId="2" borderId="7" xfId="20" applyNumberFormat="1" applyFont="1" applyFill="1" applyBorder="1" applyAlignment="1">
      <alignment horizontal="right" vertical="center" wrapText="1"/>
    </xf>
    <xf numFmtId="3" fontId="2" fillId="0" borderId="11" xfId="20" applyNumberFormat="1" applyFont="1" applyBorder="1" applyAlignment="1">
      <alignment horizontal="right" vertical="center" wrapText="1"/>
    </xf>
    <xf numFmtId="49" fontId="7" fillId="3" borderId="0" xfId="20" applyNumberFormat="1" applyFont="1" applyFill="1" applyAlignment="1">
      <alignment horizontal="center" vertical="center"/>
    </xf>
    <xf numFmtId="49" fontId="2" fillId="3" borderId="0" xfId="20" applyNumberFormat="1" applyFont="1" applyFill="1" applyAlignment="1">
      <alignment horizontal="center" vertical="center"/>
    </xf>
    <xf numFmtId="49" fontId="2" fillId="3" borderId="0" xfId="20" applyNumberFormat="1" applyFont="1" applyFill="1" applyAlignment="1">
      <alignment horizontal="left" vertical="center"/>
    </xf>
    <xf numFmtId="49" fontId="8" fillId="3" borderId="0" xfId="20" applyNumberFormat="1" applyFont="1" applyFill="1" applyBorder="1" applyAlignment="1">
      <alignment horizontal="left" vertical="center" wrapText="1"/>
    </xf>
  </cellXfs>
  <cellStyles count="21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6" xfId="8"/>
    <cellStyle name="Comma 6 2" xfId="9"/>
    <cellStyle name="Comma 6 3" xfId="10"/>
    <cellStyle name="Ledger 17 x 11 in 2" xfId="11"/>
    <cellStyle name="Ledger 17 x 11 in 2 3" xfId="12"/>
    <cellStyle name="Ledger 17 x 11 in 3" xfId="13"/>
    <cellStyle name="Normal" xfId="0" builtinId="0"/>
    <cellStyle name="Normal 2" xfId="14"/>
    <cellStyle name="Normal 2 13" xfId="15"/>
    <cellStyle name="Normal 2 2" xfId="16"/>
    <cellStyle name="Normal 3" xfId="17"/>
    <cellStyle name="Normal 5" xfId="18"/>
    <cellStyle name="Normal 5 2" xfId="19"/>
    <cellStyle name="Normal 7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5"/>
  <sheetViews>
    <sheetView tabSelected="1" view="pageBreakPreview" topLeftCell="A4" zoomScale="77" zoomScaleNormal="70" zoomScaleSheetLayoutView="77" workbookViewId="0">
      <pane xSplit="2" ySplit="3" topLeftCell="C7" activePane="bottomRight" state="frozen"/>
      <selection activeCell="C27" sqref="C27"/>
      <selection pane="topRight" activeCell="C27" sqref="C27"/>
      <selection pane="bottomLeft" activeCell="C27" sqref="C27"/>
      <selection pane="bottomRight" activeCell="F21" sqref="F21"/>
    </sheetView>
  </sheetViews>
  <sheetFormatPr defaultColWidth="9.109375" defaultRowHeight="15.6"/>
  <cols>
    <col min="1" max="1" width="13.109375" style="24" customWidth="1"/>
    <col min="2" max="2" width="52.44140625" style="84" customWidth="1"/>
    <col min="3" max="3" width="9.6640625" style="24" customWidth="1"/>
    <col min="4" max="4" width="19.44140625" style="24" customWidth="1"/>
    <col min="5" max="5" width="12.109375" style="24" customWidth="1"/>
    <col min="6" max="6" width="10" style="24" customWidth="1"/>
    <col min="7" max="7" width="17.88671875" style="85" customWidth="1"/>
    <col min="8" max="8" width="14.6640625" style="86" customWidth="1"/>
    <col min="9" max="9" width="12.44140625" style="86" customWidth="1"/>
    <col min="10" max="13" width="14.6640625" style="86" customWidth="1"/>
    <col min="14" max="14" width="14.6640625" style="87" customWidth="1"/>
    <col min="15" max="15" width="14.6640625" style="23" customWidth="1"/>
    <col min="16" max="16" width="29" style="24" customWidth="1"/>
    <col min="17" max="17" width="0" style="24" hidden="1" customWidth="1"/>
    <col min="18" max="18" width="19.5546875" style="24" customWidth="1"/>
    <col min="19" max="16384" width="9.109375" style="24"/>
  </cols>
  <sheetData>
    <row r="1" spans="1:18" ht="18.600000000000001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"/>
    </row>
    <row r="2" spans="1:18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"/>
    </row>
    <row r="3" spans="1:18">
      <c r="A3" s="110"/>
      <c r="B3" s="110"/>
      <c r="C3" s="110"/>
      <c r="D3" s="110"/>
      <c r="E3" s="110"/>
      <c r="F3" s="110"/>
      <c r="G3" s="2"/>
      <c r="H3" s="3"/>
      <c r="I3" s="4"/>
      <c r="J3" s="4"/>
      <c r="K3" s="5"/>
      <c r="L3" s="5"/>
      <c r="M3" s="6"/>
      <c r="N3" s="7"/>
      <c r="O3" s="8"/>
      <c r="P3" s="9"/>
      <c r="Q3" s="1"/>
    </row>
    <row r="4" spans="1:18" ht="16.2" thickBot="1">
      <c r="A4" s="111"/>
      <c r="B4" s="111"/>
      <c r="C4" s="111"/>
      <c r="D4" s="111"/>
      <c r="E4" s="111"/>
      <c r="F4" s="111"/>
      <c r="G4" s="10"/>
      <c r="H4" s="82"/>
      <c r="I4" s="11"/>
      <c r="J4" s="11"/>
      <c r="K4" s="11"/>
      <c r="L4" s="11"/>
      <c r="M4" s="11"/>
      <c r="N4" s="12"/>
      <c r="O4" s="13"/>
      <c r="P4" s="14"/>
      <c r="Q4" s="1"/>
    </row>
    <row r="5" spans="1:18" ht="100.5" customHeight="1" thickBot="1">
      <c r="A5" s="48" t="s">
        <v>3</v>
      </c>
      <c r="B5" s="49" t="s">
        <v>4</v>
      </c>
      <c r="C5" s="48" t="s">
        <v>5</v>
      </c>
      <c r="D5" s="48" t="s">
        <v>6</v>
      </c>
      <c r="E5" s="48" t="s">
        <v>7</v>
      </c>
      <c r="F5" s="48" t="s">
        <v>8</v>
      </c>
      <c r="G5" s="50" t="s">
        <v>9</v>
      </c>
      <c r="H5" s="49" t="s">
        <v>10</v>
      </c>
      <c r="I5" s="49" t="s">
        <v>11</v>
      </c>
      <c r="J5" s="49" t="s">
        <v>12</v>
      </c>
      <c r="K5" s="49" t="s">
        <v>13</v>
      </c>
      <c r="L5" s="49" t="s">
        <v>14</v>
      </c>
      <c r="M5" s="49" t="s">
        <v>15</v>
      </c>
      <c r="N5" s="48" t="s">
        <v>16</v>
      </c>
      <c r="O5" s="50" t="s">
        <v>17</v>
      </c>
      <c r="P5" s="48" t="s">
        <v>0</v>
      </c>
      <c r="Q5" s="15" t="s">
        <v>18</v>
      </c>
    </row>
    <row r="6" spans="1:18" ht="30" customHeight="1">
      <c r="A6" s="51" t="s">
        <v>38</v>
      </c>
      <c r="B6" s="46"/>
      <c r="C6" s="45"/>
      <c r="D6" s="45"/>
      <c r="E6" s="45"/>
      <c r="F6" s="45"/>
      <c r="G6" s="83">
        <f>G7+G11+G12+G15+G16</f>
        <v>19762122.700387981</v>
      </c>
      <c r="H6" s="52"/>
      <c r="I6" s="52"/>
      <c r="J6" s="46"/>
      <c r="K6" s="46"/>
      <c r="L6" s="46"/>
      <c r="M6" s="46"/>
      <c r="N6" s="45"/>
      <c r="O6" s="47"/>
      <c r="P6" s="45"/>
      <c r="Q6" s="16"/>
    </row>
    <row r="7" spans="1:18" ht="109.2">
      <c r="A7" s="66" t="s">
        <v>51</v>
      </c>
      <c r="B7" s="105" t="s">
        <v>67</v>
      </c>
      <c r="C7" s="100" t="s">
        <v>20</v>
      </c>
      <c r="D7" s="100" t="s">
        <v>32</v>
      </c>
      <c r="E7" s="100" t="s">
        <v>22</v>
      </c>
      <c r="F7" s="101" t="s">
        <v>29</v>
      </c>
      <c r="G7" s="102">
        <f>G8+G9+G10</f>
        <v>6209780.7032911479</v>
      </c>
      <c r="H7" s="103">
        <v>42979</v>
      </c>
      <c r="I7" s="103">
        <v>43009</v>
      </c>
      <c r="J7" s="103">
        <v>43070</v>
      </c>
      <c r="K7" s="103">
        <v>43101</v>
      </c>
      <c r="L7" s="103">
        <v>43132</v>
      </c>
      <c r="M7" s="103">
        <v>43160</v>
      </c>
      <c r="N7" s="103">
        <v>43160</v>
      </c>
      <c r="O7" s="104" t="s">
        <v>36</v>
      </c>
      <c r="P7" s="53"/>
      <c r="Q7" s="21"/>
      <c r="R7" s="99"/>
    </row>
    <row r="8" spans="1:18" ht="33" customHeight="1">
      <c r="A8" s="77" t="s">
        <v>40</v>
      </c>
      <c r="B8" s="33" t="s">
        <v>31</v>
      </c>
      <c r="C8" s="34"/>
      <c r="D8" s="34"/>
      <c r="E8" s="34"/>
      <c r="F8" s="35"/>
      <c r="G8" s="54">
        <v>2933141.7501454083</v>
      </c>
      <c r="H8" s="36"/>
      <c r="I8" s="36"/>
      <c r="J8" s="36"/>
      <c r="K8" s="36"/>
      <c r="L8" s="36"/>
      <c r="M8" s="36"/>
      <c r="N8" s="36"/>
      <c r="O8" s="37" t="s">
        <v>36</v>
      </c>
      <c r="P8" s="55"/>
      <c r="Q8" s="21"/>
    </row>
    <row r="9" spans="1:18" ht="36.75" customHeight="1">
      <c r="A9" s="79" t="s">
        <v>41</v>
      </c>
      <c r="B9" s="68" t="s">
        <v>42</v>
      </c>
      <c r="C9" s="69"/>
      <c r="D9" s="69"/>
      <c r="E9" s="69"/>
      <c r="F9" s="70"/>
      <c r="G9" s="71">
        <f>692933.9740957+1670542.97905004</f>
        <v>2363476.9531457401</v>
      </c>
      <c r="H9" s="72"/>
      <c r="I9" s="72"/>
      <c r="J9" s="72"/>
      <c r="K9" s="72"/>
      <c r="L9" s="72"/>
      <c r="M9" s="72"/>
      <c r="N9" s="72"/>
      <c r="O9" s="73"/>
      <c r="P9" s="74"/>
      <c r="Q9" s="21"/>
    </row>
    <row r="10" spans="1:18">
      <c r="A10" s="106" t="s">
        <v>47</v>
      </c>
      <c r="B10" s="29" t="s">
        <v>66</v>
      </c>
      <c r="C10" s="17"/>
      <c r="D10" s="17"/>
      <c r="E10" s="17"/>
      <c r="F10" s="18"/>
      <c r="G10" s="58">
        <v>913162</v>
      </c>
      <c r="H10" s="19"/>
      <c r="I10" s="19"/>
      <c r="J10" s="19"/>
      <c r="K10" s="19"/>
      <c r="L10" s="19"/>
      <c r="M10" s="19"/>
      <c r="N10" s="19"/>
      <c r="O10" s="20" t="s">
        <v>65</v>
      </c>
      <c r="P10" s="59"/>
      <c r="Q10" s="21"/>
    </row>
    <row r="11" spans="1:18" ht="78">
      <c r="A11" s="66" t="s">
        <v>52</v>
      </c>
      <c r="B11" s="30" t="s">
        <v>61</v>
      </c>
      <c r="C11" s="43" t="s">
        <v>20</v>
      </c>
      <c r="D11" s="43" t="s">
        <v>21</v>
      </c>
      <c r="E11" s="43" t="s">
        <v>22</v>
      </c>
      <c r="F11" s="44" t="s">
        <v>29</v>
      </c>
      <c r="G11" s="102">
        <f>2063796.4+237723.6</f>
        <v>2301520</v>
      </c>
      <c r="H11" s="75">
        <v>43009</v>
      </c>
      <c r="I11" s="75">
        <v>43040</v>
      </c>
      <c r="J11" s="75">
        <v>43040</v>
      </c>
      <c r="K11" s="75">
        <v>43070</v>
      </c>
      <c r="L11" s="75">
        <v>43101</v>
      </c>
      <c r="M11" s="75">
        <v>43101</v>
      </c>
      <c r="N11" s="75">
        <v>43132</v>
      </c>
      <c r="O11" s="76" t="s">
        <v>50</v>
      </c>
      <c r="P11" s="53" t="s">
        <v>53</v>
      </c>
      <c r="Q11" s="21"/>
    </row>
    <row r="12" spans="1:18" ht="124.8">
      <c r="A12" s="66" t="s">
        <v>54</v>
      </c>
      <c r="B12" s="105" t="s">
        <v>62</v>
      </c>
      <c r="C12" s="100" t="s">
        <v>20</v>
      </c>
      <c r="D12" s="100" t="s">
        <v>32</v>
      </c>
      <c r="E12" s="100" t="s">
        <v>22</v>
      </c>
      <c r="F12" s="101" t="s">
        <v>29</v>
      </c>
      <c r="G12" s="102">
        <f>5939186.87328266</f>
        <v>5939186.8732826598</v>
      </c>
      <c r="H12" s="31">
        <v>43009</v>
      </c>
      <c r="I12" s="31">
        <v>43040</v>
      </c>
      <c r="J12" s="31">
        <v>43070</v>
      </c>
      <c r="K12" s="31">
        <v>43132</v>
      </c>
      <c r="L12" s="31">
        <v>43160</v>
      </c>
      <c r="M12" s="31">
        <v>43191</v>
      </c>
      <c r="N12" s="31">
        <v>43191</v>
      </c>
      <c r="O12" s="76" t="s">
        <v>50</v>
      </c>
      <c r="P12" s="53" t="s">
        <v>53</v>
      </c>
      <c r="Q12" s="21"/>
    </row>
    <row r="13" spans="1:18" ht="30.75" customHeight="1">
      <c r="A13" s="77" t="s">
        <v>40</v>
      </c>
      <c r="B13" s="33" t="s">
        <v>56</v>
      </c>
      <c r="C13" s="34"/>
      <c r="D13" s="34"/>
      <c r="E13" s="34"/>
      <c r="F13" s="35"/>
      <c r="G13" s="54">
        <v>2970911.8779981453</v>
      </c>
      <c r="H13" s="36"/>
      <c r="I13" s="36"/>
      <c r="J13" s="36"/>
      <c r="K13" s="36"/>
      <c r="L13" s="36"/>
      <c r="M13" s="36"/>
      <c r="N13" s="36"/>
      <c r="O13" s="37"/>
      <c r="P13" s="55"/>
      <c r="Q13" s="21"/>
    </row>
    <row r="14" spans="1:18" ht="46.8">
      <c r="A14" s="78" t="s">
        <v>41</v>
      </c>
      <c r="B14" s="38" t="s">
        <v>43</v>
      </c>
      <c r="C14" s="39"/>
      <c r="D14" s="39"/>
      <c r="E14" s="39"/>
      <c r="F14" s="40"/>
      <c r="G14" s="56">
        <f>2411932.24969002+556342.745594492</f>
        <v>2968274.9952845117</v>
      </c>
      <c r="H14" s="41"/>
      <c r="I14" s="41"/>
      <c r="J14" s="41"/>
      <c r="K14" s="41"/>
      <c r="L14" s="41"/>
      <c r="M14" s="41"/>
      <c r="N14" s="41"/>
      <c r="O14" s="42"/>
      <c r="P14" s="57"/>
      <c r="Q14" s="21"/>
    </row>
    <row r="15" spans="1:18" ht="99" customHeight="1">
      <c r="A15" s="66" t="s">
        <v>55</v>
      </c>
      <c r="B15" s="30" t="s">
        <v>63</v>
      </c>
      <c r="C15" s="43" t="s">
        <v>20</v>
      </c>
      <c r="D15" s="43" t="s">
        <v>21</v>
      </c>
      <c r="E15" s="43" t="s">
        <v>22</v>
      </c>
      <c r="F15" s="44" t="s">
        <v>29</v>
      </c>
      <c r="G15" s="107">
        <v>2051241.5007583636</v>
      </c>
      <c r="H15" s="31" t="s">
        <v>24</v>
      </c>
      <c r="I15" s="31" t="s">
        <v>25</v>
      </c>
      <c r="J15" s="31" t="s">
        <v>25</v>
      </c>
      <c r="K15" s="31" t="s">
        <v>26</v>
      </c>
      <c r="L15" s="31">
        <v>43070</v>
      </c>
      <c r="M15" s="31">
        <v>43101</v>
      </c>
      <c r="N15" s="31">
        <v>43132</v>
      </c>
      <c r="O15" s="76" t="s">
        <v>50</v>
      </c>
      <c r="P15" s="53" t="s">
        <v>53</v>
      </c>
      <c r="Q15" s="21"/>
    </row>
    <row r="16" spans="1:18" ht="132.75" customHeight="1">
      <c r="A16" s="66" t="s">
        <v>57</v>
      </c>
      <c r="B16" s="105" t="s">
        <v>64</v>
      </c>
      <c r="C16" s="100" t="s">
        <v>20</v>
      </c>
      <c r="D16" s="100" t="s">
        <v>32</v>
      </c>
      <c r="E16" s="100" t="s">
        <v>22</v>
      </c>
      <c r="F16" s="101" t="s">
        <v>29</v>
      </c>
      <c r="G16" s="102">
        <v>3260393.6230558101</v>
      </c>
      <c r="H16" s="31">
        <v>43497</v>
      </c>
      <c r="I16" s="31">
        <v>43525</v>
      </c>
      <c r="J16" s="31">
        <v>43525</v>
      </c>
      <c r="K16" s="31">
        <v>43586</v>
      </c>
      <c r="L16" s="31">
        <v>43617</v>
      </c>
      <c r="M16" s="31">
        <v>43617</v>
      </c>
      <c r="N16" s="31">
        <v>43647</v>
      </c>
      <c r="O16" s="32" t="s">
        <v>36</v>
      </c>
      <c r="P16" s="53"/>
      <c r="Q16" s="21"/>
    </row>
    <row r="17" spans="1:17" ht="27" customHeight="1">
      <c r="A17" s="80" t="s">
        <v>40</v>
      </c>
      <c r="B17" s="33" t="s">
        <v>44</v>
      </c>
      <c r="C17" s="34"/>
      <c r="D17" s="34"/>
      <c r="E17" s="34"/>
      <c r="F17" s="35"/>
      <c r="G17" s="54">
        <v>2330283.6230558101</v>
      </c>
      <c r="H17" s="36"/>
      <c r="I17" s="36"/>
      <c r="J17" s="36"/>
      <c r="K17" s="36"/>
      <c r="L17" s="36"/>
      <c r="M17" s="36"/>
      <c r="N17" s="36"/>
      <c r="O17" s="37"/>
      <c r="P17" s="55"/>
      <c r="Q17" s="21"/>
    </row>
    <row r="18" spans="1:17" ht="38.25" customHeight="1">
      <c r="A18" s="81" t="s">
        <v>41</v>
      </c>
      <c r="B18" s="38" t="s">
        <v>33</v>
      </c>
      <c r="C18" s="39"/>
      <c r="D18" s="39"/>
      <c r="E18" s="39"/>
      <c r="F18" s="40"/>
      <c r="G18" s="56">
        <v>930110</v>
      </c>
      <c r="H18" s="41"/>
      <c r="I18" s="41"/>
      <c r="J18" s="41"/>
      <c r="K18" s="41"/>
      <c r="L18" s="41"/>
      <c r="M18" s="41"/>
      <c r="N18" s="41"/>
      <c r="O18" s="42"/>
      <c r="P18" s="57"/>
      <c r="Q18" s="21"/>
    </row>
    <row r="19" spans="1:17" ht="29.25" customHeight="1">
      <c r="A19" s="60" t="s">
        <v>39</v>
      </c>
      <c r="B19" s="61"/>
      <c r="C19" s="26"/>
      <c r="D19" s="26"/>
      <c r="E19" s="26"/>
      <c r="F19" s="27"/>
      <c r="G19" s="62">
        <v>25238181.748835124</v>
      </c>
      <c r="H19" s="63"/>
      <c r="I19" s="63"/>
      <c r="J19" s="63"/>
      <c r="K19" s="63"/>
      <c r="L19" s="63"/>
      <c r="M19" s="26"/>
      <c r="N19" s="26"/>
      <c r="O19" s="28"/>
      <c r="P19" s="26"/>
      <c r="Q19" s="22" t="s">
        <v>19</v>
      </c>
    </row>
    <row r="20" spans="1:17" ht="62.4">
      <c r="A20" s="67" t="s">
        <v>58</v>
      </c>
      <c r="B20" s="29" t="s">
        <v>34</v>
      </c>
      <c r="C20" s="17" t="s">
        <v>27</v>
      </c>
      <c r="D20" s="17" t="s">
        <v>21</v>
      </c>
      <c r="E20" s="17" t="s">
        <v>22</v>
      </c>
      <c r="F20" s="18" t="s">
        <v>23</v>
      </c>
      <c r="G20" s="58">
        <v>2002072.4620818999</v>
      </c>
      <c r="H20" s="19">
        <v>43009</v>
      </c>
      <c r="I20" s="19" t="s">
        <v>37</v>
      </c>
      <c r="J20" s="19">
        <v>43040</v>
      </c>
      <c r="K20" s="19">
        <v>43070</v>
      </c>
      <c r="L20" s="19">
        <v>43101</v>
      </c>
      <c r="M20" s="19" t="s">
        <v>37</v>
      </c>
      <c r="N20" s="19">
        <v>43132</v>
      </c>
      <c r="O20" s="20" t="s">
        <v>49</v>
      </c>
      <c r="P20" s="59"/>
      <c r="Q20" s="21"/>
    </row>
    <row r="21" spans="1:17" ht="62.4">
      <c r="A21" s="66" t="s">
        <v>59</v>
      </c>
      <c r="B21" s="105" t="s">
        <v>35</v>
      </c>
      <c r="C21" s="100" t="s">
        <v>28</v>
      </c>
      <c r="D21" s="100" t="s">
        <v>32</v>
      </c>
      <c r="E21" s="100" t="s">
        <v>22</v>
      </c>
      <c r="F21" s="101" t="s">
        <v>29</v>
      </c>
      <c r="G21" s="102">
        <v>23236109.286753222</v>
      </c>
      <c r="H21" s="31">
        <v>43009</v>
      </c>
      <c r="I21" s="31">
        <v>43040</v>
      </c>
      <c r="J21" s="31">
        <v>43070</v>
      </c>
      <c r="K21" s="31">
        <v>43132</v>
      </c>
      <c r="L21" s="31">
        <v>43191</v>
      </c>
      <c r="M21" s="31">
        <v>43191</v>
      </c>
      <c r="N21" s="31">
        <v>43221</v>
      </c>
      <c r="O21" s="32" t="s">
        <v>48</v>
      </c>
      <c r="P21" s="53"/>
      <c r="Q21" s="21"/>
    </row>
    <row r="22" spans="1:17" ht="31.2">
      <c r="A22" s="77" t="s">
        <v>40</v>
      </c>
      <c r="B22" s="64" t="s">
        <v>45</v>
      </c>
      <c r="C22" s="34"/>
      <c r="D22" s="34"/>
      <c r="E22" s="34"/>
      <c r="F22" s="35"/>
      <c r="G22" s="54">
        <v>9937364.6297049094</v>
      </c>
      <c r="H22" s="36"/>
      <c r="I22" s="36"/>
      <c r="J22" s="36"/>
      <c r="K22" s="36"/>
      <c r="L22" s="36"/>
      <c r="M22" s="65"/>
      <c r="N22" s="65"/>
      <c r="O22" s="37"/>
      <c r="P22" s="55"/>
      <c r="Q22" s="21"/>
    </row>
    <row r="23" spans="1:17" ht="31.2">
      <c r="A23" s="77" t="s">
        <v>41</v>
      </c>
      <c r="B23" s="64" t="s">
        <v>46</v>
      </c>
      <c r="C23" s="34"/>
      <c r="D23" s="34"/>
      <c r="E23" s="34"/>
      <c r="F23" s="35"/>
      <c r="G23" s="54">
        <v>6543083.4155043904</v>
      </c>
      <c r="H23" s="36"/>
      <c r="I23" s="36"/>
      <c r="J23" s="36"/>
      <c r="K23" s="36"/>
      <c r="L23" s="36"/>
      <c r="M23" s="65"/>
      <c r="N23" s="65"/>
      <c r="O23" s="37"/>
      <c r="P23" s="55"/>
      <c r="Q23" s="21"/>
    </row>
    <row r="24" spans="1:17" ht="46.8">
      <c r="A24" s="79" t="s">
        <v>47</v>
      </c>
      <c r="B24" s="88" t="s">
        <v>60</v>
      </c>
      <c r="C24" s="69"/>
      <c r="D24" s="69"/>
      <c r="E24" s="69"/>
      <c r="F24" s="70"/>
      <c r="G24" s="71">
        <v>6755661.2415439188</v>
      </c>
      <c r="H24" s="72"/>
      <c r="I24" s="72"/>
      <c r="J24" s="72"/>
      <c r="K24" s="72"/>
      <c r="L24" s="72"/>
      <c r="M24" s="89"/>
      <c r="N24" s="89"/>
      <c r="O24" s="73"/>
      <c r="P24" s="74"/>
      <c r="Q24" s="21"/>
    </row>
    <row r="25" spans="1:17" ht="30" customHeight="1" thickBot="1">
      <c r="A25" s="90"/>
      <c r="B25" s="91" t="s">
        <v>30</v>
      </c>
      <c r="C25" s="92"/>
      <c r="D25" s="92"/>
      <c r="E25" s="92"/>
      <c r="F25" s="92"/>
      <c r="G25" s="93">
        <v>45000304.000739545</v>
      </c>
      <c r="H25" s="94"/>
      <c r="I25" s="95"/>
      <c r="J25" s="95"/>
      <c r="K25" s="95"/>
      <c r="L25" s="96"/>
      <c r="M25" s="96"/>
      <c r="N25" s="97"/>
      <c r="O25" s="98"/>
      <c r="P25" s="97"/>
      <c r="Q25" s="25"/>
    </row>
  </sheetData>
  <mergeCells count="4">
    <mergeCell ref="A1:P1"/>
    <mergeCell ref="A2:P2"/>
    <mergeCell ref="A3:F3"/>
    <mergeCell ref="A4:F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0" orientation="landscape" horizontalDpi="4294967295" verticalDpi="4294967295" r:id="rId1"/>
  <headerFooter>
    <oddFooter>&amp;C&amp;"Times New Roman,Regular"&amp;10&amp;P/&amp;N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12" ma:contentTypeDescription="Document Submission Content Type" ma:contentTypeScope="" ma:versionID="f80bfdc489b3b0267876a6f134456c17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637a0c95cda78ce70920e6b9e7c2580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  <xsd:element ref="ns3:IsIduRevised" minOccurs="0"/>
                <xsd:element ref="ns3:PublicClassification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  <xsd:element name="IsIduRevised" ma:index="22" nillable="true" ma:displayName="IsIduRevised" ma:internalName="IsIduRevised">
      <xsd:simpleType>
        <xsd:restriction base="dms:Text">
          <xsd:maxLength value="255"/>
        </xsd:restriction>
      </xsd:simpleType>
    </xsd:element>
    <xsd:element name="PublicClassificationApprover" ma:index="23" nillable="true" ma:displayName="Public Classification Approver" ma:internalName="PublicClassificationApprov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Nga Thuy Thi Nguyen</SubmittedBy>
    <OtherTitle xmlns="ee363e03-ffe3-4ea8-891f-7c22e1e48952" xsi:nil="true"/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4/27/2018</DateSubmission>
    <IsIduRevised xmlns="ee363e03-ffe3-4ea8-891f-7c22e1e48952" xsi:nil="true"/>
    <ReportNumber xmlns="d6267e6a-bf3f-4308-983a-8e32ad3cd070" xsi:nil="true"/>
    <Comment1 xmlns="d6267e6a-bf3f-4308-983a-8e32ad3cd070">Procurement Plan</Comment1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ProcurementPlanIUHApril.xlsx</DocumentName>
    <PublicClassificationApprover xmlns="ee363e03-ffe3-4ea8-891f-7c22e1e48952" xsi:nil="true"/>
    <SendMail xmlns="d6267e6a-bf3f-4308-983a-8e32ad3cd070">nnguyen6@worldbank.org</SendMail>
    <ProjectIDNumber xmlns="d6267e6a-bf3f-4308-983a-8e32ad3cd070">P156849</ProjectIDNumber>
    <UserSubmittedAbstract xmlns="d6267e6a-bf3f-4308-983a-8e32ad3cd070" xsi:nil="true"/>
  </documentManagement>
</p:properties>
</file>

<file path=customXml/itemProps1.xml><?xml version="1.0" encoding="utf-8"?>
<ds:datastoreItem xmlns:ds="http://schemas.openxmlformats.org/officeDocument/2006/customXml" ds:itemID="{EF2C8439-C6F6-43FB-877C-D289C6DEA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181BA-6370-4C1B-8D84-38EB84860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FDBAB-0BB3-4944-93A6-8E116C975481}">
  <ds:schemaRefs>
    <ds:schemaRef ds:uri="http://schemas.microsoft.com/office/infopath/2007/PartnerControls"/>
    <ds:schemaRef ds:uri="http://schemas.microsoft.com/office/2006/metadata/properties"/>
    <ds:schemaRef ds:uri="ee363e03-ffe3-4ea8-891f-7c22e1e48952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6267e6a-bf3f-4308-983a-8e32ad3cd07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Procurement Plan</vt:lpstr>
      <vt:lpstr>'Procurement Plan'!Print_Area</vt:lpstr>
      <vt:lpstr>'Procurement Plan'!Print_Titles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27_4_2018_9_55_35_ProcurementPlanIUHApril.xlsx</dc:title>
  <dc:creator>Administrator</dc:creator>
  <cp:lastModifiedBy>Andre E. Russo</cp:lastModifiedBy>
  <cp:lastPrinted>2017-03-02T04:13:41Z</cp:lastPrinted>
  <dcterms:created xsi:type="dcterms:W3CDTF">2017-02-08T06:34:59Z</dcterms:created>
  <dcterms:modified xsi:type="dcterms:W3CDTF">2018-04-27T13:51:03Z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